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worksheets/sheet6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/>
  <bookViews>
    <workbookView xWindow="0" yWindow="0" windowWidth="15060" windowHeight="7470" activeTab="1"/>
  </bookViews>
  <sheets>
    <sheet name="Список допущенных участников" sheetId="58" r:id="rId1"/>
    <sheet name="Е1" sheetId="64" r:id="rId2"/>
    <sheet name="Е2" sheetId="65" r:id="rId3"/>
    <sheet name="Е3" sheetId="66" r:id="rId4"/>
    <sheet name="ХОББИ" sheetId="67" r:id="rId5"/>
    <sheet name="Абсолют" sheetId="56" r:id="rId6"/>
  </sheets>
  <definedNames>
    <definedName name="_xlnm.Print_Area" localSheetId="5">Абсолют!$A$1:$M$46</definedName>
    <definedName name="_xlnm.Print_Area" localSheetId="1">Е1!$A$1:$M$24</definedName>
    <definedName name="_xlnm.Print_Area" localSheetId="2">Е2!$A$1:$M$32</definedName>
    <definedName name="_xlnm.Print_Area" localSheetId="3">Е3!$A$1:$M$24</definedName>
    <definedName name="_xlnm.Print_Area" localSheetId="0">'Список допущенных участников'!$A$1:$H$56</definedName>
    <definedName name="_xlnm.Print_Area" localSheetId="4">ХОББИ!$A$1:$M$27</definedName>
  </definedNames>
  <calcPr calcId="114210" concurrentCalc="0"/>
</workbook>
</file>

<file path=xl/calcChain.xml><?xml version="1.0" encoding="utf-8"?>
<calcChain xmlns="http://schemas.openxmlformats.org/spreadsheetml/2006/main">
  <c r="L15" i="67"/>
  <c r="M15"/>
  <c r="M16"/>
  <c r="L12"/>
  <c r="M12"/>
  <c r="M17"/>
  <c r="M18"/>
  <c r="M19"/>
  <c r="M20"/>
  <c r="L13"/>
  <c r="M13"/>
  <c r="L14"/>
  <c r="M14"/>
  <c r="L13" i="66"/>
  <c r="M13"/>
  <c r="M15"/>
  <c r="M16"/>
  <c r="M17"/>
  <c r="L12"/>
  <c r="M12"/>
  <c r="L11"/>
  <c r="M11"/>
  <c r="J12" i="65"/>
  <c r="L12"/>
  <c r="M12"/>
  <c r="J11"/>
  <c r="L11"/>
  <c r="M11"/>
  <c r="J14"/>
  <c r="L14"/>
  <c r="M14"/>
  <c r="J13"/>
  <c r="L13"/>
  <c r="M13"/>
  <c r="J15"/>
  <c r="L15"/>
  <c r="M15"/>
  <c r="L19"/>
  <c r="M19"/>
  <c r="L17"/>
  <c r="M17"/>
  <c r="L20"/>
  <c r="M20"/>
  <c r="M22"/>
  <c r="M23"/>
  <c r="L21"/>
  <c r="M21"/>
  <c r="M24"/>
  <c r="M25"/>
  <c r="L18"/>
  <c r="M18"/>
  <c r="L12" i="64"/>
  <c r="M12"/>
  <c r="L14"/>
  <c r="M14"/>
  <c r="M16"/>
  <c r="L15"/>
  <c r="M15"/>
  <c r="M17"/>
  <c r="L11"/>
  <c r="M11"/>
  <c r="L26" i="56"/>
  <c r="M26"/>
  <c r="L21"/>
  <c r="M21"/>
  <c r="L28"/>
  <c r="M28"/>
  <c r="L22"/>
  <c r="M22"/>
  <c r="L17"/>
  <c r="M17"/>
  <c r="L27"/>
  <c r="M27"/>
  <c r="M31"/>
  <c r="J16"/>
  <c r="L16"/>
  <c r="M16"/>
  <c r="J11"/>
  <c r="L11"/>
  <c r="M11"/>
  <c r="M32"/>
  <c r="M33"/>
  <c r="M34"/>
  <c r="L29"/>
  <c r="M29"/>
  <c r="J13"/>
  <c r="L13"/>
  <c r="M13"/>
  <c r="L25"/>
  <c r="M25"/>
  <c r="J14"/>
  <c r="M14"/>
  <c r="M35"/>
  <c r="L23"/>
  <c r="M23"/>
  <c r="J12"/>
  <c r="L12"/>
  <c r="M12"/>
  <c r="M36"/>
  <c r="L24"/>
  <c r="M24"/>
  <c r="M37"/>
  <c r="M38"/>
  <c r="L19"/>
  <c r="M19"/>
  <c r="L18"/>
  <c r="M18"/>
  <c r="M39"/>
  <c r="L20"/>
  <c r="M20"/>
  <c r="J15"/>
  <c r="L15"/>
  <c r="M15"/>
  <c r="L11" i="67"/>
  <c r="M11"/>
  <c r="HV12"/>
  <c r="HW12"/>
  <c r="HX12"/>
  <c r="HY12"/>
  <c r="HZ12"/>
  <c r="IA12"/>
  <c r="IB12"/>
  <c r="IC12"/>
  <c r="ID12"/>
  <c r="IE12"/>
  <c r="IF12"/>
  <c r="IG12"/>
  <c r="IH12"/>
  <c r="II12"/>
  <c r="IJ12"/>
  <c r="IK12"/>
  <c r="IL12"/>
  <c r="IM12"/>
  <c r="IN12"/>
  <c r="IO12"/>
  <c r="IP12"/>
  <c r="IQ12"/>
  <c r="IR12"/>
  <c r="GY12"/>
  <c r="GZ12"/>
  <c r="HA12"/>
  <c r="HB12"/>
  <c r="HC12"/>
  <c r="HD12"/>
  <c r="HE12"/>
  <c r="HF12"/>
  <c r="HG12"/>
  <c r="HH12"/>
  <c r="HI12"/>
  <c r="HJ12"/>
  <c r="HK12"/>
  <c r="HL12"/>
  <c r="HM12"/>
  <c r="HN12"/>
  <c r="HO12"/>
  <c r="HP12"/>
  <c r="HQ12"/>
  <c r="HR12"/>
  <c r="HS12"/>
  <c r="HT12"/>
  <c r="HU12"/>
  <c r="GB12"/>
  <c r="GC12"/>
  <c r="GD12"/>
  <c r="GE12"/>
  <c r="GF12"/>
  <c r="GG12"/>
  <c r="GH12"/>
  <c r="GI12"/>
  <c r="GJ12"/>
  <c r="GK12"/>
  <c r="GL12"/>
  <c r="GM12"/>
  <c r="GN12"/>
  <c r="GO12"/>
  <c r="GP12"/>
  <c r="GQ12"/>
  <c r="GR12"/>
  <c r="GS12"/>
  <c r="GT12"/>
  <c r="GU12"/>
  <c r="GV12"/>
  <c r="GW12"/>
  <c r="GX12"/>
  <c r="FE12"/>
  <c r="FF12"/>
  <c r="FG12"/>
  <c r="FH12"/>
  <c r="FI12"/>
  <c r="FJ12"/>
  <c r="FK12"/>
  <c r="FL12"/>
  <c r="FM12"/>
  <c r="FN12"/>
  <c r="FO12"/>
  <c r="FP12"/>
  <c r="FQ12"/>
  <c r="FR12"/>
  <c r="FS12"/>
  <c r="FT12"/>
  <c r="FU12"/>
  <c r="FV12"/>
  <c r="FW12"/>
  <c r="FX12"/>
  <c r="FY12"/>
  <c r="FZ12"/>
  <c r="GA12"/>
  <c r="ET12"/>
  <c r="EU12"/>
  <c r="EW12"/>
  <c r="EZ12"/>
  <c r="EY12"/>
  <c r="EX12"/>
  <c r="DB12"/>
  <c r="DC12"/>
  <c r="DD12"/>
  <c r="DE12"/>
  <c r="DF12"/>
  <c r="DG12"/>
  <c r="DH12"/>
  <c r="DI12"/>
  <c r="DJ12"/>
  <c r="DK12"/>
  <c r="DL12"/>
  <c r="DM12"/>
  <c r="DN12"/>
  <c r="DO12"/>
  <c r="DP12"/>
  <c r="DQ12"/>
  <c r="DR12"/>
  <c r="DS12"/>
  <c r="DT12"/>
  <c r="DU12"/>
  <c r="DV12"/>
  <c r="DW12"/>
  <c r="DX12"/>
  <c r="DY12"/>
  <c r="DZ12"/>
  <c r="EA12"/>
  <c r="EB12"/>
  <c r="EC12"/>
  <c r="ED12"/>
  <c r="EE12"/>
  <c r="EF12"/>
  <c r="EG12"/>
  <c r="EH12"/>
  <c r="EI12"/>
  <c r="EJ12"/>
  <c r="EK12"/>
  <c r="EL12"/>
  <c r="EM12"/>
  <c r="EN12"/>
  <c r="EO12"/>
  <c r="EP12"/>
  <c r="EQ12"/>
  <c r="ER12"/>
  <c r="BK12"/>
  <c r="BL12"/>
  <c r="BM12"/>
  <c r="BN12"/>
  <c r="BO12"/>
  <c r="BP12"/>
  <c r="BQ12"/>
  <c r="BR12"/>
  <c r="BS12"/>
  <c r="BT12"/>
  <c r="BU12"/>
  <c r="BV12"/>
  <c r="BW12"/>
  <c r="BX12"/>
  <c r="BY12"/>
  <c r="BZ12"/>
  <c r="CA12"/>
  <c r="CB12"/>
  <c r="CC12"/>
  <c r="CD12"/>
  <c r="CE12"/>
  <c r="CF12"/>
  <c r="CG12"/>
  <c r="CH12"/>
  <c r="CI12"/>
  <c r="CJ12"/>
  <c r="CK12"/>
  <c r="CL12"/>
  <c r="CM12"/>
  <c r="CN12"/>
  <c r="CO12"/>
  <c r="CP12"/>
  <c r="CQ12"/>
  <c r="CR12"/>
  <c r="CS12"/>
  <c r="CT12"/>
  <c r="CU12"/>
  <c r="CV12"/>
  <c r="CW12"/>
  <c r="CX12"/>
  <c r="CY12"/>
  <c r="CZ12"/>
  <c r="DA12"/>
  <c r="AN12"/>
  <c r="AO12"/>
  <c r="AP12"/>
  <c r="AQ12"/>
  <c r="AR12"/>
  <c r="AS12"/>
  <c r="AT12"/>
  <c r="AU12"/>
  <c r="AV12"/>
  <c r="AW12"/>
  <c r="AX12"/>
  <c r="AY12"/>
  <c r="AZ12"/>
  <c r="BA12"/>
  <c r="BB12"/>
  <c r="BC12"/>
  <c r="BD12"/>
  <c r="BE12"/>
  <c r="BF12"/>
  <c r="BG12"/>
  <c r="BH12"/>
  <c r="BJ12"/>
  <c r="BI12"/>
  <c r="Q12"/>
  <c r="R12"/>
  <c r="S12"/>
  <c r="T12"/>
  <c r="U12"/>
  <c r="V12"/>
  <c r="W12"/>
  <c r="X12"/>
  <c r="Y12"/>
  <c r="Z12"/>
  <c r="AA12"/>
  <c r="AB12"/>
  <c r="AC12"/>
  <c r="AD12"/>
  <c r="AE12"/>
  <c r="AF12"/>
  <c r="AG12"/>
  <c r="AH12"/>
  <c r="AI12"/>
  <c r="AJ12"/>
  <c r="AK12"/>
  <c r="AM12"/>
  <c r="AL12"/>
  <c r="N12"/>
  <c r="HV11"/>
  <c r="IR11"/>
  <c r="IQ11"/>
  <c r="IP11"/>
  <c r="IO11"/>
  <c r="IN11"/>
  <c r="IM11"/>
  <c r="IL11"/>
  <c r="IK11"/>
  <c r="IJ11"/>
  <c r="II11"/>
  <c r="IH11"/>
  <c r="IG11"/>
  <c r="IF11"/>
  <c r="IE11"/>
  <c r="ID11"/>
  <c r="IC11"/>
  <c r="IB11"/>
  <c r="IA11"/>
  <c r="HZ11"/>
  <c r="HY11"/>
  <c r="HX11"/>
  <c r="HW11"/>
  <c r="GY11"/>
  <c r="HU11"/>
  <c r="HT11"/>
  <c r="HS11"/>
  <c r="HR11"/>
  <c r="HQ11"/>
  <c r="HP11"/>
  <c r="HO11"/>
  <c r="HN11"/>
  <c r="HM11"/>
  <c r="HL11"/>
  <c r="HK11"/>
  <c r="HJ11"/>
  <c r="HI11"/>
  <c r="HH11"/>
  <c r="HG11"/>
  <c r="HF11"/>
  <c r="HE11"/>
  <c r="HD11"/>
  <c r="HC11"/>
  <c r="HB11"/>
  <c r="HA11"/>
  <c r="GZ11"/>
  <c r="GB11"/>
  <c r="GX11"/>
  <c r="GW11"/>
  <c r="GV11"/>
  <c r="GU11"/>
  <c r="GT11"/>
  <c r="GS11"/>
  <c r="GR11"/>
  <c r="GQ11"/>
  <c r="GP11"/>
  <c r="GO11"/>
  <c r="GN11"/>
  <c r="GM11"/>
  <c r="GL11"/>
  <c r="GK11"/>
  <c r="GJ11"/>
  <c r="GI11"/>
  <c r="GH11"/>
  <c r="GG11"/>
  <c r="GF11"/>
  <c r="GE11"/>
  <c r="GD11"/>
  <c r="GC11"/>
  <c r="FE11"/>
  <c r="GA11"/>
  <c r="FZ11"/>
  <c r="FY11"/>
  <c r="FX11"/>
  <c r="FW11"/>
  <c r="FV11"/>
  <c r="FU11"/>
  <c r="FT11"/>
  <c r="FS11"/>
  <c r="FR11"/>
  <c r="FQ11"/>
  <c r="FP11"/>
  <c r="FO11"/>
  <c r="FN11"/>
  <c r="FM11"/>
  <c r="FL11"/>
  <c r="FK11"/>
  <c r="FJ11"/>
  <c r="FI11"/>
  <c r="FH11"/>
  <c r="FG11"/>
  <c r="FF11"/>
  <c r="ET11"/>
  <c r="EW11"/>
  <c r="EZ11"/>
  <c r="EY11"/>
  <c r="EX11"/>
  <c r="EU11"/>
  <c r="DB11"/>
  <c r="ER11"/>
  <c r="EQ11"/>
  <c r="EP11"/>
  <c r="EO11"/>
  <c r="EN11"/>
  <c r="EM11"/>
  <c r="EL11"/>
  <c r="EK11"/>
  <c r="EJ11"/>
  <c r="EI11"/>
  <c r="EH11"/>
  <c r="EG11"/>
  <c r="EF11"/>
  <c r="EE11"/>
  <c r="ED11"/>
  <c r="EC11"/>
  <c r="EB11"/>
  <c r="EA11"/>
  <c r="DZ11"/>
  <c r="DY11"/>
  <c r="DX11"/>
  <c r="DW11"/>
  <c r="DV11"/>
  <c r="DU11"/>
  <c r="DT11"/>
  <c r="DS11"/>
  <c r="DR11"/>
  <c r="DQ11"/>
  <c r="DP11"/>
  <c r="DO11"/>
  <c r="DN11"/>
  <c r="DM11"/>
  <c r="DL11"/>
  <c r="DK11"/>
  <c r="DJ11"/>
  <c r="DI11"/>
  <c r="DH11"/>
  <c r="DG11"/>
  <c r="DF11"/>
  <c r="DE11"/>
  <c r="DD11"/>
  <c r="DC11"/>
  <c r="BK11"/>
  <c r="DA11"/>
  <c r="CZ11"/>
  <c r="CY11"/>
  <c r="CX11"/>
  <c r="CW11"/>
  <c r="CV11"/>
  <c r="CU11"/>
  <c r="CT11"/>
  <c r="CS11"/>
  <c r="CR11"/>
  <c r="CQ11"/>
  <c r="CP11"/>
  <c r="CO11"/>
  <c r="CN11"/>
  <c r="CM11"/>
  <c r="CL11"/>
  <c r="CK11"/>
  <c r="CJ11"/>
  <c r="CI11"/>
  <c r="CH11"/>
  <c r="CG11"/>
  <c r="CF11"/>
  <c r="CE11"/>
  <c r="CD11"/>
  <c r="CC11"/>
  <c r="CB11"/>
  <c r="CA11"/>
  <c r="BZ11"/>
  <c r="BY11"/>
  <c r="BX11"/>
  <c r="BW11"/>
  <c r="BV11"/>
  <c r="BU11"/>
  <c r="BT11"/>
  <c r="BS11"/>
  <c r="BR11"/>
  <c r="BQ11"/>
  <c r="BP11"/>
  <c r="BO11"/>
  <c r="BN11"/>
  <c r="BM11"/>
  <c r="BL11"/>
  <c r="AN11"/>
  <c r="BJ11"/>
  <c r="BI11"/>
  <c r="BH11"/>
  <c r="BG11"/>
  <c r="BF11"/>
  <c r="BE11"/>
  <c r="BD11"/>
  <c r="BC11"/>
  <c r="BB11"/>
  <c r="BA11"/>
  <c r="AZ11"/>
  <c r="AY11"/>
  <c r="AX11"/>
  <c r="AW11"/>
  <c r="AV11"/>
  <c r="AU11"/>
  <c r="AT11"/>
  <c r="AS11"/>
  <c r="AR11"/>
  <c r="AQ11"/>
  <c r="AP11"/>
  <c r="AO11"/>
  <c r="Q11"/>
  <c r="AM11"/>
  <c r="AL11"/>
  <c r="AK11"/>
  <c r="AJ11"/>
  <c r="AI11"/>
  <c r="AH11"/>
  <c r="AG11"/>
  <c r="AF11"/>
  <c r="AE11"/>
  <c r="AD11"/>
  <c r="AC11"/>
  <c r="AB11"/>
  <c r="AA11"/>
  <c r="Z11"/>
  <c r="Y11"/>
  <c r="X11"/>
  <c r="W11"/>
  <c r="V11"/>
  <c r="U11"/>
  <c r="T11"/>
  <c r="S11"/>
  <c r="R11"/>
  <c r="N11"/>
  <c r="IS6"/>
  <c r="HV17" i="66"/>
  <c r="HW17"/>
  <c r="HX17"/>
  <c r="HY17"/>
  <c r="HZ17"/>
  <c r="IA17"/>
  <c r="IB17"/>
  <c r="IC17"/>
  <c r="ID17"/>
  <c r="IE17"/>
  <c r="IF17"/>
  <c r="IG17"/>
  <c r="IH17"/>
  <c r="II17"/>
  <c r="IJ17"/>
  <c r="IK17"/>
  <c r="IL17"/>
  <c r="IM17"/>
  <c r="IN17"/>
  <c r="IO17"/>
  <c r="IP17"/>
  <c r="IQ17"/>
  <c r="IR17"/>
  <c r="GY17"/>
  <c r="GZ17"/>
  <c r="HA17"/>
  <c r="HB17"/>
  <c r="HC17"/>
  <c r="HD17"/>
  <c r="HE17"/>
  <c r="HF17"/>
  <c r="HG17"/>
  <c r="HH17"/>
  <c r="HI17"/>
  <c r="HJ17"/>
  <c r="HK17"/>
  <c r="HL17"/>
  <c r="HM17"/>
  <c r="HN17"/>
  <c r="HO17"/>
  <c r="HP17"/>
  <c r="HQ17"/>
  <c r="HR17"/>
  <c r="HS17"/>
  <c r="HT17"/>
  <c r="HU17"/>
  <c r="GB17"/>
  <c r="GC17"/>
  <c r="GD17"/>
  <c r="GE17"/>
  <c r="GF17"/>
  <c r="GG17"/>
  <c r="GH17"/>
  <c r="GI17"/>
  <c r="GJ17"/>
  <c r="GK17"/>
  <c r="GL17"/>
  <c r="GM17"/>
  <c r="GN17"/>
  <c r="GO17"/>
  <c r="GP17"/>
  <c r="GQ17"/>
  <c r="GR17"/>
  <c r="GS17"/>
  <c r="GT17"/>
  <c r="GU17"/>
  <c r="GV17"/>
  <c r="GW17"/>
  <c r="GX17"/>
  <c r="FE17"/>
  <c r="FF17"/>
  <c r="FG17"/>
  <c r="FH17"/>
  <c r="FI17"/>
  <c r="FJ17"/>
  <c r="FK17"/>
  <c r="FL17"/>
  <c r="FM17"/>
  <c r="FN17"/>
  <c r="FO17"/>
  <c r="FP17"/>
  <c r="FQ17"/>
  <c r="FR17"/>
  <c r="FS17"/>
  <c r="FT17"/>
  <c r="FU17"/>
  <c r="FV17"/>
  <c r="FW17"/>
  <c r="FX17"/>
  <c r="FY17"/>
  <c r="FZ17"/>
  <c r="GA17"/>
  <c r="ET17"/>
  <c r="EU17"/>
  <c r="EW17"/>
  <c r="EZ17"/>
  <c r="EY17"/>
  <c r="EX17"/>
  <c r="DB17"/>
  <c r="DC17"/>
  <c r="DD17"/>
  <c r="DE17"/>
  <c r="DF17"/>
  <c r="DG17"/>
  <c r="DH17"/>
  <c r="DI17"/>
  <c r="DJ17"/>
  <c r="DK17"/>
  <c r="DL17"/>
  <c r="DM17"/>
  <c r="DN17"/>
  <c r="DO17"/>
  <c r="DP17"/>
  <c r="DQ17"/>
  <c r="DR17"/>
  <c r="DS17"/>
  <c r="DT17"/>
  <c r="DU17"/>
  <c r="DV17"/>
  <c r="DW17"/>
  <c r="DX17"/>
  <c r="DY17"/>
  <c r="DZ17"/>
  <c r="EA17"/>
  <c r="EB17"/>
  <c r="EC17"/>
  <c r="ED17"/>
  <c r="EE17"/>
  <c r="EF17"/>
  <c r="EG17"/>
  <c r="EH17"/>
  <c r="EI17"/>
  <c r="EJ17"/>
  <c r="EK17"/>
  <c r="EL17"/>
  <c r="EM17"/>
  <c r="EN17"/>
  <c r="EO17"/>
  <c r="EP17"/>
  <c r="EQ17"/>
  <c r="ER17"/>
  <c r="BK17"/>
  <c r="BL17"/>
  <c r="BM17"/>
  <c r="BN17"/>
  <c r="BO17"/>
  <c r="BP17"/>
  <c r="BQ17"/>
  <c r="BR17"/>
  <c r="BS17"/>
  <c r="BT17"/>
  <c r="BU17"/>
  <c r="BV17"/>
  <c r="BW17"/>
  <c r="BX17"/>
  <c r="BY17"/>
  <c r="BZ17"/>
  <c r="CA17"/>
  <c r="CB17"/>
  <c r="CC17"/>
  <c r="CD17"/>
  <c r="CE17"/>
  <c r="CF17"/>
  <c r="CG17"/>
  <c r="CH17"/>
  <c r="CI17"/>
  <c r="CJ17"/>
  <c r="CK17"/>
  <c r="CL17"/>
  <c r="CM17"/>
  <c r="CN17"/>
  <c r="CO17"/>
  <c r="CP17"/>
  <c r="CQ17"/>
  <c r="CR17"/>
  <c r="CS17"/>
  <c r="CT17"/>
  <c r="CU17"/>
  <c r="CV17"/>
  <c r="CW17"/>
  <c r="CX17"/>
  <c r="CY17"/>
  <c r="CZ17"/>
  <c r="DA17"/>
  <c r="AN17"/>
  <c r="AO17"/>
  <c r="AP17"/>
  <c r="AQ17"/>
  <c r="AR17"/>
  <c r="AS17"/>
  <c r="AT17"/>
  <c r="AU17"/>
  <c r="AV17"/>
  <c r="AW17"/>
  <c r="AX17"/>
  <c r="AY17"/>
  <c r="AZ17"/>
  <c r="BA17"/>
  <c r="BB17"/>
  <c r="BC17"/>
  <c r="BD17"/>
  <c r="BE17"/>
  <c r="BF17"/>
  <c r="BG17"/>
  <c r="BH17"/>
  <c r="BJ17"/>
  <c r="BI17"/>
  <c r="Q17"/>
  <c r="R17"/>
  <c r="S17"/>
  <c r="T17"/>
  <c r="U17"/>
  <c r="V17"/>
  <c r="W17"/>
  <c r="X17"/>
  <c r="Y17"/>
  <c r="Z17"/>
  <c r="AA17"/>
  <c r="AB17"/>
  <c r="AC17"/>
  <c r="AD17"/>
  <c r="AE17"/>
  <c r="AF17"/>
  <c r="AG17"/>
  <c r="AH17"/>
  <c r="AI17"/>
  <c r="AJ17"/>
  <c r="AK17"/>
  <c r="AM17"/>
  <c r="AL17"/>
  <c r="N17"/>
  <c r="HV16"/>
  <c r="HW16"/>
  <c r="HX16"/>
  <c r="HY16"/>
  <c r="HZ16"/>
  <c r="IA16"/>
  <c r="IB16"/>
  <c r="IC16"/>
  <c r="ID16"/>
  <c r="IE16"/>
  <c r="IF16"/>
  <c r="IG16"/>
  <c r="IH16"/>
  <c r="II16"/>
  <c r="IJ16"/>
  <c r="IK16"/>
  <c r="IL16"/>
  <c r="IM16"/>
  <c r="IN16"/>
  <c r="IO16"/>
  <c r="IP16"/>
  <c r="IQ16"/>
  <c r="IR16"/>
  <c r="GY16"/>
  <c r="GZ16"/>
  <c r="HA16"/>
  <c r="HB16"/>
  <c r="HC16"/>
  <c r="HD16"/>
  <c r="HE16"/>
  <c r="HF16"/>
  <c r="HG16"/>
  <c r="HH16"/>
  <c r="HI16"/>
  <c r="HJ16"/>
  <c r="HK16"/>
  <c r="HL16"/>
  <c r="HM16"/>
  <c r="HN16"/>
  <c r="HO16"/>
  <c r="HP16"/>
  <c r="HQ16"/>
  <c r="HR16"/>
  <c r="HS16"/>
  <c r="HT16"/>
  <c r="HU16"/>
  <c r="GB16"/>
  <c r="GC16"/>
  <c r="GD16"/>
  <c r="GE16"/>
  <c r="GF16"/>
  <c r="GG16"/>
  <c r="GH16"/>
  <c r="GI16"/>
  <c r="GJ16"/>
  <c r="GK16"/>
  <c r="GL16"/>
  <c r="GM16"/>
  <c r="GN16"/>
  <c r="GO16"/>
  <c r="GP16"/>
  <c r="GQ16"/>
  <c r="GR16"/>
  <c r="GS16"/>
  <c r="GT16"/>
  <c r="GU16"/>
  <c r="GV16"/>
  <c r="GW16"/>
  <c r="GX16"/>
  <c r="FE16"/>
  <c r="FF16"/>
  <c r="FG16"/>
  <c r="FH16"/>
  <c r="FI16"/>
  <c r="FJ16"/>
  <c r="FK16"/>
  <c r="FL16"/>
  <c r="FM16"/>
  <c r="FN16"/>
  <c r="FO16"/>
  <c r="FP16"/>
  <c r="FQ16"/>
  <c r="FR16"/>
  <c r="FS16"/>
  <c r="FT16"/>
  <c r="FU16"/>
  <c r="FV16"/>
  <c r="FW16"/>
  <c r="FX16"/>
  <c r="FY16"/>
  <c r="FZ16"/>
  <c r="GA16"/>
  <c r="ET16"/>
  <c r="EU16"/>
  <c r="EW16"/>
  <c r="M14"/>
  <c r="EZ16"/>
  <c r="EY16"/>
  <c r="EX16"/>
  <c r="DB16"/>
  <c r="DC16"/>
  <c r="DD16"/>
  <c r="DE16"/>
  <c r="DF16"/>
  <c r="DG16"/>
  <c r="DH16"/>
  <c r="DI16"/>
  <c r="DJ16"/>
  <c r="DK16"/>
  <c r="DL16"/>
  <c r="DM16"/>
  <c r="DN16"/>
  <c r="DO16"/>
  <c r="DP16"/>
  <c r="DQ16"/>
  <c r="DR16"/>
  <c r="DS16"/>
  <c r="DT16"/>
  <c r="DU16"/>
  <c r="DV16"/>
  <c r="DW16"/>
  <c r="DX16"/>
  <c r="DY16"/>
  <c r="DZ16"/>
  <c r="EA16"/>
  <c r="EB16"/>
  <c r="EC16"/>
  <c r="ED16"/>
  <c r="EE16"/>
  <c r="EF16"/>
  <c r="EG16"/>
  <c r="EH16"/>
  <c r="EI16"/>
  <c r="EJ16"/>
  <c r="EK16"/>
  <c r="EL16"/>
  <c r="EM16"/>
  <c r="EN16"/>
  <c r="EO16"/>
  <c r="EP16"/>
  <c r="EQ16"/>
  <c r="ER16"/>
  <c r="BK16"/>
  <c r="BL16"/>
  <c r="BM16"/>
  <c r="BN16"/>
  <c r="BO16"/>
  <c r="BP16"/>
  <c r="BQ16"/>
  <c r="BR16"/>
  <c r="BS16"/>
  <c r="BT16"/>
  <c r="BU16"/>
  <c r="BV16"/>
  <c r="BW16"/>
  <c r="BX16"/>
  <c r="BY16"/>
  <c r="BZ16"/>
  <c r="CA16"/>
  <c r="CB16"/>
  <c r="CC16"/>
  <c r="CD16"/>
  <c r="CE16"/>
  <c r="CF16"/>
  <c r="CG16"/>
  <c r="CH16"/>
  <c r="CI16"/>
  <c r="CJ16"/>
  <c r="CK16"/>
  <c r="CL16"/>
  <c r="CM16"/>
  <c r="CN16"/>
  <c r="CO16"/>
  <c r="CP16"/>
  <c r="CQ16"/>
  <c r="CR16"/>
  <c r="CS16"/>
  <c r="CT16"/>
  <c r="CU16"/>
  <c r="CV16"/>
  <c r="CW16"/>
  <c r="CX16"/>
  <c r="CY16"/>
  <c r="CZ16"/>
  <c r="DA16"/>
  <c r="AN16"/>
  <c r="AO16"/>
  <c r="AP16"/>
  <c r="AQ16"/>
  <c r="AR16"/>
  <c r="AS16"/>
  <c r="AT16"/>
  <c r="AU16"/>
  <c r="AV16"/>
  <c r="AW16"/>
  <c r="AX16"/>
  <c r="AY16"/>
  <c r="AZ16"/>
  <c r="BA16"/>
  <c r="BB16"/>
  <c r="BC16"/>
  <c r="BD16"/>
  <c r="BE16"/>
  <c r="BF16"/>
  <c r="BG16"/>
  <c r="BH16"/>
  <c r="BJ16"/>
  <c r="BI16"/>
  <c r="Q16"/>
  <c r="R16"/>
  <c r="S16"/>
  <c r="T16"/>
  <c r="U16"/>
  <c r="V16"/>
  <c r="W16"/>
  <c r="X16"/>
  <c r="Y16"/>
  <c r="Z16"/>
  <c r="AA16"/>
  <c r="AB16"/>
  <c r="AC16"/>
  <c r="AD16"/>
  <c r="AE16"/>
  <c r="AF16"/>
  <c r="AG16"/>
  <c r="AH16"/>
  <c r="AI16"/>
  <c r="AJ16"/>
  <c r="AK16"/>
  <c r="AM16"/>
  <c r="AL16"/>
  <c r="N16"/>
  <c r="HV15"/>
  <c r="IR15"/>
  <c r="IQ15"/>
  <c r="IP15"/>
  <c r="IO15"/>
  <c r="IN15"/>
  <c r="IM15"/>
  <c r="IL15"/>
  <c r="IK15"/>
  <c r="IJ15"/>
  <c r="II15"/>
  <c r="IH15"/>
  <c r="IG15"/>
  <c r="IF15"/>
  <c r="IE15"/>
  <c r="ID15"/>
  <c r="IC15"/>
  <c r="IB15"/>
  <c r="IA15"/>
  <c r="HZ15"/>
  <c r="HY15"/>
  <c r="HX15"/>
  <c r="HW15"/>
  <c r="GY15"/>
  <c r="HU15"/>
  <c r="HT15"/>
  <c r="HS15"/>
  <c r="HR15"/>
  <c r="HQ15"/>
  <c r="HP15"/>
  <c r="HO15"/>
  <c r="HN15"/>
  <c r="HM15"/>
  <c r="HL15"/>
  <c r="HK15"/>
  <c r="HJ15"/>
  <c r="HI15"/>
  <c r="HH15"/>
  <c r="HG15"/>
  <c r="HF15"/>
  <c r="HE15"/>
  <c r="HD15"/>
  <c r="HC15"/>
  <c r="HB15"/>
  <c r="HA15"/>
  <c r="GZ15"/>
  <c r="GB15"/>
  <c r="GX15"/>
  <c r="GW15"/>
  <c r="GV15"/>
  <c r="GU15"/>
  <c r="GT15"/>
  <c r="GS15"/>
  <c r="GR15"/>
  <c r="GQ15"/>
  <c r="GP15"/>
  <c r="GO15"/>
  <c r="GN15"/>
  <c r="GM15"/>
  <c r="GL15"/>
  <c r="GK15"/>
  <c r="GJ15"/>
  <c r="GI15"/>
  <c r="GH15"/>
  <c r="GG15"/>
  <c r="GF15"/>
  <c r="GE15"/>
  <c r="GD15"/>
  <c r="GC15"/>
  <c r="FE15"/>
  <c r="GA15"/>
  <c r="FZ15"/>
  <c r="FY15"/>
  <c r="FX15"/>
  <c r="FW15"/>
  <c r="FV15"/>
  <c r="FU15"/>
  <c r="FT15"/>
  <c r="FS15"/>
  <c r="FR15"/>
  <c r="FQ15"/>
  <c r="FP15"/>
  <c r="FO15"/>
  <c r="FN15"/>
  <c r="FM15"/>
  <c r="FL15"/>
  <c r="FK15"/>
  <c r="FJ15"/>
  <c r="FI15"/>
  <c r="FH15"/>
  <c r="FG15"/>
  <c r="FF15"/>
  <c r="ET15"/>
  <c r="EW15"/>
  <c r="EZ15"/>
  <c r="EY15"/>
  <c r="EX15"/>
  <c r="EU15"/>
  <c r="DB15"/>
  <c r="ER15"/>
  <c r="EQ15"/>
  <c r="EP15"/>
  <c r="EO15"/>
  <c r="EN15"/>
  <c r="EM15"/>
  <c r="EL15"/>
  <c r="EK15"/>
  <c r="EJ15"/>
  <c r="EI15"/>
  <c r="EH15"/>
  <c r="EG15"/>
  <c r="EF15"/>
  <c r="EE15"/>
  <c r="ED15"/>
  <c r="EC15"/>
  <c r="EB15"/>
  <c r="EA15"/>
  <c r="DZ15"/>
  <c r="DY15"/>
  <c r="DX15"/>
  <c r="DW15"/>
  <c r="DV15"/>
  <c r="DU15"/>
  <c r="DT15"/>
  <c r="DS15"/>
  <c r="DR15"/>
  <c r="DQ15"/>
  <c r="DP15"/>
  <c r="DO15"/>
  <c r="DN15"/>
  <c r="DM15"/>
  <c r="DL15"/>
  <c r="DK15"/>
  <c r="DJ15"/>
  <c r="DI15"/>
  <c r="DH15"/>
  <c r="DG15"/>
  <c r="DF15"/>
  <c r="DE15"/>
  <c r="DD15"/>
  <c r="DC15"/>
  <c r="BK15"/>
  <c r="DA15"/>
  <c r="CZ15"/>
  <c r="CY15"/>
  <c r="CX15"/>
  <c r="CW15"/>
  <c r="CV15"/>
  <c r="CU15"/>
  <c r="CT15"/>
  <c r="CS15"/>
  <c r="CR15"/>
  <c r="CQ15"/>
  <c r="CP15"/>
  <c r="CO15"/>
  <c r="CN15"/>
  <c r="CM15"/>
  <c r="CL15"/>
  <c r="CK15"/>
  <c r="CJ15"/>
  <c r="CI15"/>
  <c r="CH15"/>
  <c r="CG15"/>
  <c r="CF15"/>
  <c r="CE15"/>
  <c r="CD15"/>
  <c r="CC15"/>
  <c r="CB15"/>
  <c r="CA15"/>
  <c r="BZ15"/>
  <c r="BY15"/>
  <c r="BX15"/>
  <c r="BW15"/>
  <c r="BV15"/>
  <c r="BU15"/>
  <c r="BT15"/>
  <c r="BS15"/>
  <c r="BR15"/>
  <c r="BQ15"/>
  <c r="BP15"/>
  <c r="BO15"/>
  <c r="BN15"/>
  <c r="BM15"/>
  <c r="BL15"/>
  <c r="AN15"/>
  <c r="BJ15"/>
  <c r="BI15"/>
  <c r="BH15"/>
  <c r="BG15"/>
  <c r="BF15"/>
  <c r="BE15"/>
  <c r="BD15"/>
  <c r="BC15"/>
  <c r="BB15"/>
  <c r="BA15"/>
  <c r="AZ15"/>
  <c r="AY15"/>
  <c r="AX15"/>
  <c r="AW15"/>
  <c r="AV15"/>
  <c r="AU15"/>
  <c r="AT15"/>
  <c r="AS15"/>
  <c r="AR15"/>
  <c r="AQ15"/>
  <c r="AP15"/>
  <c r="AO15"/>
  <c r="Q15"/>
  <c r="AM15"/>
  <c r="AL15"/>
  <c r="AK15"/>
  <c r="AJ15"/>
  <c r="AI15"/>
  <c r="AH15"/>
  <c r="AG15"/>
  <c r="AF15"/>
  <c r="AE15"/>
  <c r="AD15"/>
  <c r="AC15"/>
  <c r="AB15"/>
  <c r="AA15"/>
  <c r="Z15"/>
  <c r="Y15"/>
  <c r="X15"/>
  <c r="W15"/>
  <c r="V15"/>
  <c r="U15"/>
  <c r="T15"/>
  <c r="S15"/>
  <c r="R15"/>
  <c r="N15"/>
  <c r="HV14"/>
  <c r="HW14"/>
  <c r="HX14"/>
  <c r="HY14"/>
  <c r="HZ14"/>
  <c r="IA14"/>
  <c r="IB14"/>
  <c r="IC14"/>
  <c r="ID14"/>
  <c r="IE14"/>
  <c r="IF14"/>
  <c r="IG14"/>
  <c r="IH14"/>
  <c r="II14"/>
  <c r="IJ14"/>
  <c r="IK14"/>
  <c r="IL14"/>
  <c r="IM14"/>
  <c r="IN14"/>
  <c r="IO14"/>
  <c r="IP14"/>
  <c r="IQ14"/>
  <c r="IR14"/>
  <c r="GY14"/>
  <c r="GZ14"/>
  <c r="HA14"/>
  <c r="HB14"/>
  <c r="HC14"/>
  <c r="HD14"/>
  <c r="HE14"/>
  <c r="HF14"/>
  <c r="HG14"/>
  <c r="HH14"/>
  <c r="HI14"/>
  <c r="HJ14"/>
  <c r="HK14"/>
  <c r="HL14"/>
  <c r="HM14"/>
  <c r="HN14"/>
  <c r="HO14"/>
  <c r="HP14"/>
  <c r="HQ14"/>
  <c r="HR14"/>
  <c r="HS14"/>
  <c r="HT14"/>
  <c r="HU14"/>
  <c r="GB14"/>
  <c r="GC14"/>
  <c r="GD14"/>
  <c r="GE14"/>
  <c r="GF14"/>
  <c r="GG14"/>
  <c r="GH14"/>
  <c r="GI14"/>
  <c r="GJ14"/>
  <c r="GK14"/>
  <c r="GL14"/>
  <c r="GM14"/>
  <c r="GN14"/>
  <c r="GO14"/>
  <c r="GP14"/>
  <c r="GQ14"/>
  <c r="GR14"/>
  <c r="GS14"/>
  <c r="GT14"/>
  <c r="GU14"/>
  <c r="GV14"/>
  <c r="GW14"/>
  <c r="GX14"/>
  <c r="FE14"/>
  <c r="FF14"/>
  <c r="FG14"/>
  <c r="FH14"/>
  <c r="FI14"/>
  <c r="FJ14"/>
  <c r="FK14"/>
  <c r="FL14"/>
  <c r="FM14"/>
  <c r="FN14"/>
  <c r="FO14"/>
  <c r="FP14"/>
  <c r="FQ14"/>
  <c r="FR14"/>
  <c r="FS14"/>
  <c r="FT14"/>
  <c r="FU14"/>
  <c r="FV14"/>
  <c r="FW14"/>
  <c r="FX14"/>
  <c r="FY14"/>
  <c r="FZ14"/>
  <c r="GA14"/>
  <c r="ET14"/>
  <c r="EU14"/>
  <c r="EW14"/>
  <c r="EZ14"/>
  <c r="EY14"/>
  <c r="EX14"/>
  <c r="DB14"/>
  <c r="DC14"/>
  <c r="DD14"/>
  <c r="DE14"/>
  <c r="DF14"/>
  <c r="DG14"/>
  <c r="DH14"/>
  <c r="DI14"/>
  <c r="DJ14"/>
  <c r="DK14"/>
  <c r="DL14"/>
  <c r="DM14"/>
  <c r="DN14"/>
  <c r="DO14"/>
  <c r="DP14"/>
  <c r="DQ14"/>
  <c r="DR14"/>
  <c r="DS14"/>
  <c r="DT14"/>
  <c r="DU14"/>
  <c r="DV14"/>
  <c r="DW14"/>
  <c r="DX14"/>
  <c r="DY14"/>
  <c r="DZ14"/>
  <c r="EA14"/>
  <c r="EB14"/>
  <c r="EC14"/>
  <c r="ED14"/>
  <c r="EE14"/>
  <c r="EF14"/>
  <c r="EG14"/>
  <c r="EH14"/>
  <c r="EI14"/>
  <c r="EJ14"/>
  <c r="EK14"/>
  <c r="EL14"/>
  <c r="EM14"/>
  <c r="EN14"/>
  <c r="EO14"/>
  <c r="EP14"/>
  <c r="EQ14"/>
  <c r="ER14"/>
  <c r="BK14"/>
  <c r="BL14"/>
  <c r="BM14"/>
  <c r="BN14"/>
  <c r="BO14"/>
  <c r="BP14"/>
  <c r="BQ14"/>
  <c r="BR14"/>
  <c r="BS14"/>
  <c r="BT14"/>
  <c r="BU14"/>
  <c r="BV14"/>
  <c r="BW14"/>
  <c r="BX14"/>
  <c r="BY14"/>
  <c r="BZ14"/>
  <c r="CA14"/>
  <c r="CB14"/>
  <c r="CC14"/>
  <c r="CD14"/>
  <c r="CE14"/>
  <c r="CF14"/>
  <c r="CG14"/>
  <c r="CH14"/>
  <c r="CI14"/>
  <c r="CJ14"/>
  <c r="CK14"/>
  <c r="CL14"/>
  <c r="CM14"/>
  <c r="CN14"/>
  <c r="CO14"/>
  <c r="CP14"/>
  <c r="CQ14"/>
  <c r="CR14"/>
  <c r="CS14"/>
  <c r="CT14"/>
  <c r="CU14"/>
  <c r="CV14"/>
  <c r="CW14"/>
  <c r="CX14"/>
  <c r="CY14"/>
  <c r="CZ14"/>
  <c r="DA14"/>
  <c r="AN14"/>
  <c r="AO14"/>
  <c r="AP14"/>
  <c r="AQ14"/>
  <c r="AR14"/>
  <c r="AS14"/>
  <c r="AT14"/>
  <c r="AU14"/>
  <c r="AV14"/>
  <c r="AW14"/>
  <c r="AX14"/>
  <c r="AY14"/>
  <c r="AZ14"/>
  <c r="BA14"/>
  <c r="BB14"/>
  <c r="BC14"/>
  <c r="BD14"/>
  <c r="BE14"/>
  <c r="BF14"/>
  <c r="BG14"/>
  <c r="BH14"/>
  <c r="BJ14"/>
  <c r="BI14"/>
  <c r="Q14"/>
  <c r="R14"/>
  <c r="S14"/>
  <c r="T14"/>
  <c r="U14"/>
  <c r="V14"/>
  <c r="W14"/>
  <c r="X14"/>
  <c r="Y14"/>
  <c r="Z14"/>
  <c r="AA14"/>
  <c r="AB14"/>
  <c r="AC14"/>
  <c r="AD14"/>
  <c r="AE14"/>
  <c r="AF14"/>
  <c r="AG14"/>
  <c r="AH14"/>
  <c r="AI14"/>
  <c r="AJ14"/>
  <c r="AK14"/>
  <c r="AM14"/>
  <c r="AL14"/>
  <c r="N14"/>
  <c r="HV13"/>
  <c r="HW13"/>
  <c r="HX13"/>
  <c r="HY13"/>
  <c r="HZ13"/>
  <c r="IA13"/>
  <c r="IB13"/>
  <c r="IC13"/>
  <c r="ID13"/>
  <c r="IE13"/>
  <c r="IF13"/>
  <c r="IG13"/>
  <c r="IH13"/>
  <c r="II13"/>
  <c r="IJ13"/>
  <c r="IK13"/>
  <c r="IL13"/>
  <c r="IM13"/>
  <c r="IN13"/>
  <c r="IO13"/>
  <c r="IP13"/>
  <c r="IQ13"/>
  <c r="IR13"/>
  <c r="GY13"/>
  <c r="GZ13"/>
  <c r="HA13"/>
  <c r="HB13"/>
  <c r="HC13"/>
  <c r="HD13"/>
  <c r="HE13"/>
  <c r="HF13"/>
  <c r="HG13"/>
  <c r="HH13"/>
  <c r="HI13"/>
  <c r="HJ13"/>
  <c r="HK13"/>
  <c r="HL13"/>
  <c r="HM13"/>
  <c r="HN13"/>
  <c r="HO13"/>
  <c r="HP13"/>
  <c r="HQ13"/>
  <c r="HR13"/>
  <c r="HS13"/>
  <c r="HT13"/>
  <c r="HU13"/>
  <c r="GB13"/>
  <c r="GC13"/>
  <c r="GD13"/>
  <c r="GE13"/>
  <c r="GF13"/>
  <c r="GG13"/>
  <c r="GH13"/>
  <c r="GI13"/>
  <c r="GJ13"/>
  <c r="GK13"/>
  <c r="GL13"/>
  <c r="GM13"/>
  <c r="GN13"/>
  <c r="GO13"/>
  <c r="GP13"/>
  <c r="GQ13"/>
  <c r="GR13"/>
  <c r="GS13"/>
  <c r="GT13"/>
  <c r="GU13"/>
  <c r="GV13"/>
  <c r="GW13"/>
  <c r="GX13"/>
  <c r="FE13"/>
  <c r="FF13"/>
  <c r="FG13"/>
  <c r="FH13"/>
  <c r="FI13"/>
  <c r="FJ13"/>
  <c r="FK13"/>
  <c r="FL13"/>
  <c r="FM13"/>
  <c r="FN13"/>
  <c r="FO13"/>
  <c r="FP13"/>
  <c r="FQ13"/>
  <c r="FR13"/>
  <c r="FS13"/>
  <c r="FT13"/>
  <c r="FU13"/>
  <c r="FV13"/>
  <c r="FW13"/>
  <c r="FX13"/>
  <c r="FY13"/>
  <c r="FZ13"/>
  <c r="GA13"/>
  <c r="ET13"/>
  <c r="EU13"/>
  <c r="EW13"/>
  <c r="EZ13"/>
  <c r="EY13"/>
  <c r="EX13"/>
  <c r="DB13"/>
  <c r="DC13"/>
  <c r="DD13"/>
  <c r="DE13"/>
  <c r="DF13"/>
  <c r="DG13"/>
  <c r="DH13"/>
  <c r="DI13"/>
  <c r="DJ13"/>
  <c r="DK13"/>
  <c r="DL13"/>
  <c r="DM13"/>
  <c r="DN13"/>
  <c r="DO13"/>
  <c r="DP13"/>
  <c r="DQ13"/>
  <c r="DR13"/>
  <c r="DS13"/>
  <c r="DT13"/>
  <c r="DU13"/>
  <c r="DV13"/>
  <c r="DW13"/>
  <c r="DX13"/>
  <c r="DY13"/>
  <c r="DZ13"/>
  <c r="EA13"/>
  <c r="EB13"/>
  <c r="EC13"/>
  <c r="ED13"/>
  <c r="EE13"/>
  <c r="EF13"/>
  <c r="EG13"/>
  <c r="EH13"/>
  <c r="EI13"/>
  <c r="EJ13"/>
  <c r="EK13"/>
  <c r="EL13"/>
  <c r="EM13"/>
  <c r="EN13"/>
  <c r="EO13"/>
  <c r="EP13"/>
  <c r="EQ13"/>
  <c r="ER13"/>
  <c r="BK13"/>
  <c r="BL13"/>
  <c r="BM13"/>
  <c r="BN13"/>
  <c r="BO13"/>
  <c r="BP13"/>
  <c r="BQ13"/>
  <c r="BR13"/>
  <c r="BS13"/>
  <c r="BT13"/>
  <c r="BU13"/>
  <c r="BV13"/>
  <c r="BW13"/>
  <c r="BX13"/>
  <c r="BY13"/>
  <c r="BZ13"/>
  <c r="CA13"/>
  <c r="CB13"/>
  <c r="CC13"/>
  <c r="CD13"/>
  <c r="CE13"/>
  <c r="CF13"/>
  <c r="CG13"/>
  <c r="CH13"/>
  <c r="CI13"/>
  <c r="CJ13"/>
  <c r="CK13"/>
  <c r="CL13"/>
  <c r="CM13"/>
  <c r="CN13"/>
  <c r="CO13"/>
  <c r="CP13"/>
  <c r="CQ13"/>
  <c r="CR13"/>
  <c r="CS13"/>
  <c r="CT13"/>
  <c r="CU13"/>
  <c r="CV13"/>
  <c r="CW13"/>
  <c r="CX13"/>
  <c r="CY13"/>
  <c r="CZ13"/>
  <c r="DA13"/>
  <c r="AN13"/>
  <c r="AO13"/>
  <c r="AP13"/>
  <c r="AQ13"/>
  <c r="AR13"/>
  <c r="AS13"/>
  <c r="AT13"/>
  <c r="AU13"/>
  <c r="AV13"/>
  <c r="AW13"/>
  <c r="AX13"/>
  <c r="AY13"/>
  <c r="AZ13"/>
  <c r="BA13"/>
  <c r="BB13"/>
  <c r="BC13"/>
  <c r="BD13"/>
  <c r="BE13"/>
  <c r="BF13"/>
  <c r="BG13"/>
  <c r="BH13"/>
  <c r="BJ13"/>
  <c r="BI13"/>
  <c r="Q13"/>
  <c r="R13"/>
  <c r="S13"/>
  <c r="T13"/>
  <c r="U13"/>
  <c r="V13"/>
  <c r="W13"/>
  <c r="X13"/>
  <c r="Y13"/>
  <c r="Z13"/>
  <c r="AA13"/>
  <c r="AB13"/>
  <c r="AC13"/>
  <c r="AD13"/>
  <c r="AE13"/>
  <c r="AF13"/>
  <c r="AG13"/>
  <c r="AH13"/>
  <c r="AI13"/>
  <c r="AJ13"/>
  <c r="AK13"/>
  <c r="AM13"/>
  <c r="AL13"/>
  <c r="N13"/>
  <c r="HV12"/>
  <c r="HW12"/>
  <c r="HX12"/>
  <c r="HY12"/>
  <c r="HZ12"/>
  <c r="IA12"/>
  <c r="IB12"/>
  <c r="IC12"/>
  <c r="ID12"/>
  <c r="IE12"/>
  <c r="IF12"/>
  <c r="IG12"/>
  <c r="IH12"/>
  <c r="II12"/>
  <c r="IJ12"/>
  <c r="IK12"/>
  <c r="IL12"/>
  <c r="IM12"/>
  <c r="IN12"/>
  <c r="IO12"/>
  <c r="IP12"/>
  <c r="IQ12"/>
  <c r="IR12"/>
  <c r="GY12"/>
  <c r="GZ12"/>
  <c r="HA12"/>
  <c r="HB12"/>
  <c r="HC12"/>
  <c r="HD12"/>
  <c r="HE12"/>
  <c r="HF12"/>
  <c r="HG12"/>
  <c r="HH12"/>
  <c r="HI12"/>
  <c r="HJ12"/>
  <c r="HK12"/>
  <c r="HL12"/>
  <c r="HM12"/>
  <c r="HN12"/>
  <c r="HO12"/>
  <c r="HP12"/>
  <c r="HQ12"/>
  <c r="HR12"/>
  <c r="HS12"/>
  <c r="HT12"/>
  <c r="HU12"/>
  <c r="GB12"/>
  <c r="GC12"/>
  <c r="GD12"/>
  <c r="GE12"/>
  <c r="GF12"/>
  <c r="GG12"/>
  <c r="GH12"/>
  <c r="GI12"/>
  <c r="GJ12"/>
  <c r="GK12"/>
  <c r="GL12"/>
  <c r="GM12"/>
  <c r="GN12"/>
  <c r="GO12"/>
  <c r="GP12"/>
  <c r="GQ12"/>
  <c r="GR12"/>
  <c r="GS12"/>
  <c r="GT12"/>
  <c r="GU12"/>
  <c r="GV12"/>
  <c r="GW12"/>
  <c r="GX12"/>
  <c r="FE12"/>
  <c r="FF12"/>
  <c r="FG12"/>
  <c r="FH12"/>
  <c r="FI12"/>
  <c r="FJ12"/>
  <c r="FK12"/>
  <c r="FL12"/>
  <c r="FM12"/>
  <c r="FN12"/>
  <c r="FO12"/>
  <c r="FP12"/>
  <c r="FQ12"/>
  <c r="FR12"/>
  <c r="FS12"/>
  <c r="FT12"/>
  <c r="FU12"/>
  <c r="FV12"/>
  <c r="FW12"/>
  <c r="FX12"/>
  <c r="FY12"/>
  <c r="FZ12"/>
  <c r="GA12"/>
  <c r="ET12"/>
  <c r="EU12"/>
  <c r="EW12"/>
  <c r="EZ12"/>
  <c r="EY12"/>
  <c r="EX12"/>
  <c r="DB12"/>
  <c r="DC12"/>
  <c r="DD12"/>
  <c r="DE12"/>
  <c r="DF12"/>
  <c r="DG12"/>
  <c r="DH12"/>
  <c r="DI12"/>
  <c r="DJ12"/>
  <c r="DK12"/>
  <c r="DL12"/>
  <c r="DM12"/>
  <c r="DN12"/>
  <c r="DO12"/>
  <c r="DP12"/>
  <c r="DQ12"/>
  <c r="DR12"/>
  <c r="DS12"/>
  <c r="DT12"/>
  <c r="DU12"/>
  <c r="DV12"/>
  <c r="DW12"/>
  <c r="DX12"/>
  <c r="DY12"/>
  <c r="DZ12"/>
  <c r="EA12"/>
  <c r="EB12"/>
  <c r="EC12"/>
  <c r="ED12"/>
  <c r="EE12"/>
  <c r="EF12"/>
  <c r="EG12"/>
  <c r="EH12"/>
  <c r="EI12"/>
  <c r="EJ12"/>
  <c r="EK12"/>
  <c r="EL12"/>
  <c r="EM12"/>
  <c r="EN12"/>
  <c r="EO12"/>
  <c r="EP12"/>
  <c r="EQ12"/>
  <c r="ER12"/>
  <c r="BK12"/>
  <c r="BL12"/>
  <c r="BM12"/>
  <c r="BN12"/>
  <c r="BO12"/>
  <c r="BP12"/>
  <c r="BQ12"/>
  <c r="BR12"/>
  <c r="BS12"/>
  <c r="BT12"/>
  <c r="BU12"/>
  <c r="BV12"/>
  <c r="BW12"/>
  <c r="BX12"/>
  <c r="BY12"/>
  <c r="BZ12"/>
  <c r="CA12"/>
  <c r="CB12"/>
  <c r="CC12"/>
  <c r="CD12"/>
  <c r="CE12"/>
  <c r="CF12"/>
  <c r="CG12"/>
  <c r="CH12"/>
  <c r="CI12"/>
  <c r="CJ12"/>
  <c r="CK12"/>
  <c r="CL12"/>
  <c r="CM12"/>
  <c r="CN12"/>
  <c r="CO12"/>
  <c r="CP12"/>
  <c r="CQ12"/>
  <c r="CR12"/>
  <c r="CS12"/>
  <c r="CT12"/>
  <c r="CU12"/>
  <c r="CV12"/>
  <c r="CW12"/>
  <c r="CX12"/>
  <c r="CY12"/>
  <c r="CZ12"/>
  <c r="DA12"/>
  <c r="AN12"/>
  <c r="AO12"/>
  <c r="AP12"/>
  <c r="AQ12"/>
  <c r="AR12"/>
  <c r="AS12"/>
  <c r="AT12"/>
  <c r="AU12"/>
  <c r="AV12"/>
  <c r="AW12"/>
  <c r="AX12"/>
  <c r="AY12"/>
  <c r="AZ12"/>
  <c r="BA12"/>
  <c r="BB12"/>
  <c r="BC12"/>
  <c r="BD12"/>
  <c r="BE12"/>
  <c r="BF12"/>
  <c r="BG12"/>
  <c r="BH12"/>
  <c r="BJ12"/>
  <c r="BI12"/>
  <c r="Q12"/>
  <c r="R12"/>
  <c r="S12"/>
  <c r="T12"/>
  <c r="U12"/>
  <c r="V12"/>
  <c r="W12"/>
  <c r="X12"/>
  <c r="Y12"/>
  <c r="Z12"/>
  <c r="AA12"/>
  <c r="AB12"/>
  <c r="AC12"/>
  <c r="AD12"/>
  <c r="AE12"/>
  <c r="AF12"/>
  <c r="AG12"/>
  <c r="AH12"/>
  <c r="AI12"/>
  <c r="AJ12"/>
  <c r="AK12"/>
  <c r="AM12"/>
  <c r="AL12"/>
  <c r="N12"/>
  <c r="HV11"/>
  <c r="HW11"/>
  <c r="HX11"/>
  <c r="HY11"/>
  <c r="HZ11"/>
  <c r="IA11"/>
  <c r="IB11"/>
  <c r="IC11"/>
  <c r="ID11"/>
  <c r="IE11"/>
  <c r="IF11"/>
  <c r="IG11"/>
  <c r="IH11"/>
  <c r="II11"/>
  <c r="IJ11"/>
  <c r="IK11"/>
  <c r="IL11"/>
  <c r="IM11"/>
  <c r="IN11"/>
  <c r="IO11"/>
  <c r="IP11"/>
  <c r="IQ11"/>
  <c r="IR11"/>
  <c r="GY11"/>
  <c r="GZ11"/>
  <c r="HA11"/>
  <c r="HB11"/>
  <c r="HC11"/>
  <c r="HD11"/>
  <c r="HE11"/>
  <c r="HF11"/>
  <c r="HG11"/>
  <c r="HH11"/>
  <c r="HI11"/>
  <c r="HJ11"/>
  <c r="HK11"/>
  <c r="HL11"/>
  <c r="HM11"/>
  <c r="HN11"/>
  <c r="HO11"/>
  <c r="HP11"/>
  <c r="HQ11"/>
  <c r="HR11"/>
  <c r="HS11"/>
  <c r="HT11"/>
  <c r="HU11"/>
  <c r="GB11"/>
  <c r="GC11"/>
  <c r="GD11"/>
  <c r="GE11"/>
  <c r="GF11"/>
  <c r="GG11"/>
  <c r="GH11"/>
  <c r="GI11"/>
  <c r="GJ11"/>
  <c r="GK11"/>
  <c r="GL11"/>
  <c r="GM11"/>
  <c r="GN11"/>
  <c r="GO11"/>
  <c r="GP11"/>
  <c r="GQ11"/>
  <c r="GR11"/>
  <c r="GS11"/>
  <c r="GT11"/>
  <c r="GU11"/>
  <c r="GV11"/>
  <c r="GW11"/>
  <c r="GX11"/>
  <c r="FE11"/>
  <c r="FF11"/>
  <c r="FG11"/>
  <c r="FH11"/>
  <c r="FI11"/>
  <c r="FJ11"/>
  <c r="FK11"/>
  <c r="FL11"/>
  <c r="FM11"/>
  <c r="FN11"/>
  <c r="FO11"/>
  <c r="FP11"/>
  <c r="FQ11"/>
  <c r="FR11"/>
  <c r="FS11"/>
  <c r="FT11"/>
  <c r="FU11"/>
  <c r="FV11"/>
  <c r="FW11"/>
  <c r="FX11"/>
  <c r="FY11"/>
  <c r="FZ11"/>
  <c r="GA11"/>
  <c r="ET11"/>
  <c r="EU11"/>
  <c r="EW11"/>
  <c r="EZ11"/>
  <c r="EY11"/>
  <c r="EX11"/>
  <c r="DB11"/>
  <c r="DC11"/>
  <c r="DD11"/>
  <c r="DE11"/>
  <c r="DF11"/>
  <c r="DG11"/>
  <c r="DH11"/>
  <c r="DI11"/>
  <c r="DJ11"/>
  <c r="DK11"/>
  <c r="DL11"/>
  <c r="DM11"/>
  <c r="DN11"/>
  <c r="DO11"/>
  <c r="DP11"/>
  <c r="DQ11"/>
  <c r="DR11"/>
  <c r="DS11"/>
  <c r="DT11"/>
  <c r="DU11"/>
  <c r="DV11"/>
  <c r="DW11"/>
  <c r="DX11"/>
  <c r="DY11"/>
  <c r="DZ11"/>
  <c r="EA11"/>
  <c r="EB11"/>
  <c r="EC11"/>
  <c r="ED11"/>
  <c r="EE11"/>
  <c r="EF11"/>
  <c r="EG11"/>
  <c r="EH11"/>
  <c r="EI11"/>
  <c r="EJ11"/>
  <c r="EK11"/>
  <c r="EL11"/>
  <c r="EM11"/>
  <c r="EN11"/>
  <c r="EO11"/>
  <c r="EP11"/>
  <c r="EQ11"/>
  <c r="ER11"/>
  <c r="BK11"/>
  <c r="BL11"/>
  <c r="BM11"/>
  <c r="BN11"/>
  <c r="BO11"/>
  <c r="BP11"/>
  <c r="BQ11"/>
  <c r="BR11"/>
  <c r="BS11"/>
  <c r="BT11"/>
  <c r="BU11"/>
  <c r="BV11"/>
  <c r="BW11"/>
  <c r="BX11"/>
  <c r="BY11"/>
  <c r="BZ11"/>
  <c r="CA11"/>
  <c r="CB11"/>
  <c r="CC11"/>
  <c r="CD11"/>
  <c r="CE11"/>
  <c r="CF11"/>
  <c r="CG11"/>
  <c r="CH11"/>
  <c r="CI11"/>
  <c r="CJ11"/>
  <c r="CK11"/>
  <c r="CL11"/>
  <c r="CM11"/>
  <c r="CN11"/>
  <c r="CO11"/>
  <c r="CP11"/>
  <c r="CQ11"/>
  <c r="CR11"/>
  <c r="CS11"/>
  <c r="CT11"/>
  <c r="CU11"/>
  <c r="CV11"/>
  <c r="CW11"/>
  <c r="CX11"/>
  <c r="CY11"/>
  <c r="CZ11"/>
  <c r="DA11"/>
  <c r="AN11"/>
  <c r="AO11"/>
  <c r="AP11"/>
  <c r="AQ11"/>
  <c r="AR11"/>
  <c r="AS11"/>
  <c r="AT11"/>
  <c r="AU11"/>
  <c r="AV11"/>
  <c r="AW11"/>
  <c r="AX11"/>
  <c r="AY11"/>
  <c r="AZ11"/>
  <c r="BA11"/>
  <c r="BB11"/>
  <c r="BC11"/>
  <c r="BD11"/>
  <c r="BE11"/>
  <c r="BF11"/>
  <c r="BG11"/>
  <c r="BH11"/>
  <c r="BJ11"/>
  <c r="BI11"/>
  <c r="Q11"/>
  <c r="R11"/>
  <c r="S11"/>
  <c r="T11"/>
  <c r="U11"/>
  <c r="V11"/>
  <c r="W11"/>
  <c r="X11"/>
  <c r="Y11"/>
  <c r="Z11"/>
  <c r="AA11"/>
  <c r="AB11"/>
  <c r="AC11"/>
  <c r="AD11"/>
  <c r="AE11"/>
  <c r="AF11"/>
  <c r="AG11"/>
  <c r="AH11"/>
  <c r="AI11"/>
  <c r="AJ11"/>
  <c r="AK11"/>
  <c r="AM11"/>
  <c r="AL11"/>
  <c r="N11"/>
  <c r="IS6"/>
  <c r="HV25" i="65"/>
  <c r="HW25"/>
  <c r="HX25"/>
  <c r="HY25"/>
  <c r="HZ25"/>
  <c r="IA25"/>
  <c r="IB25"/>
  <c r="IC25"/>
  <c r="ID25"/>
  <c r="IE25"/>
  <c r="IF25"/>
  <c r="IG25"/>
  <c r="IH25"/>
  <c r="II25"/>
  <c r="IJ25"/>
  <c r="IK25"/>
  <c r="IL25"/>
  <c r="IM25"/>
  <c r="IN25"/>
  <c r="IO25"/>
  <c r="IP25"/>
  <c r="IQ25"/>
  <c r="IR25"/>
  <c r="GY25"/>
  <c r="GZ25"/>
  <c r="HA25"/>
  <c r="HB25"/>
  <c r="HC25"/>
  <c r="HD25"/>
  <c r="HE25"/>
  <c r="HF25"/>
  <c r="HG25"/>
  <c r="HH25"/>
  <c r="HI25"/>
  <c r="HJ25"/>
  <c r="HK25"/>
  <c r="HL25"/>
  <c r="HM25"/>
  <c r="HN25"/>
  <c r="HO25"/>
  <c r="HP25"/>
  <c r="HQ25"/>
  <c r="HR25"/>
  <c r="HS25"/>
  <c r="HT25"/>
  <c r="HU25"/>
  <c r="GB25"/>
  <c r="GC25"/>
  <c r="GD25"/>
  <c r="GE25"/>
  <c r="GF25"/>
  <c r="GG25"/>
  <c r="GH25"/>
  <c r="GI25"/>
  <c r="GJ25"/>
  <c r="GK25"/>
  <c r="GL25"/>
  <c r="GM25"/>
  <c r="GN25"/>
  <c r="GO25"/>
  <c r="GP25"/>
  <c r="GQ25"/>
  <c r="GR25"/>
  <c r="GS25"/>
  <c r="GT25"/>
  <c r="GU25"/>
  <c r="GV25"/>
  <c r="GW25"/>
  <c r="GX25"/>
  <c r="FE25"/>
  <c r="FF25"/>
  <c r="FG25"/>
  <c r="FH25"/>
  <c r="FI25"/>
  <c r="FJ25"/>
  <c r="FK25"/>
  <c r="FL25"/>
  <c r="FM25"/>
  <c r="FN25"/>
  <c r="FO25"/>
  <c r="FP25"/>
  <c r="FQ25"/>
  <c r="FR25"/>
  <c r="FS25"/>
  <c r="FT25"/>
  <c r="FU25"/>
  <c r="FV25"/>
  <c r="FW25"/>
  <c r="FX25"/>
  <c r="FY25"/>
  <c r="FZ25"/>
  <c r="GA25"/>
  <c r="ET25"/>
  <c r="EU25"/>
  <c r="EW25"/>
  <c r="EZ25"/>
  <c r="EY25"/>
  <c r="EX25"/>
  <c r="DB25"/>
  <c r="DC25"/>
  <c r="DD25"/>
  <c r="DE25"/>
  <c r="DF25"/>
  <c r="DG25"/>
  <c r="DH25"/>
  <c r="DI25"/>
  <c r="DJ25"/>
  <c r="DK25"/>
  <c r="DL25"/>
  <c r="DM25"/>
  <c r="DN25"/>
  <c r="DO25"/>
  <c r="DP25"/>
  <c r="DQ25"/>
  <c r="DR25"/>
  <c r="DS25"/>
  <c r="DT25"/>
  <c r="DU25"/>
  <c r="DV25"/>
  <c r="DW25"/>
  <c r="DX25"/>
  <c r="DY25"/>
  <c r="DZ25"/>
  <c r="EA25"/>
  <c r="EB25"/>
  <c r="EC25"/>
  <c r="ED25"/>
  <c r="EE25"/>
  <c r="EF25"/>
  <c r="EG25"/>
  <c r="EH25"/>
  <c r="EI25"/>
  <c r="EJ25"/>
  <c r="EK25"/>
  <c r="EL25"/>
  <c r="EM25"/>
  <c r="EN25"/>
  <c r="EO25"/>
  <c r="EP25"/>
  <c r="EQ25"/>
  <c r="ER25"/>
  <c r="BK25"/>
  <c r="BL25"/>
  <c r="BM25"/>
  <c r="BN25"/>
  <c r="BO25"/>
  <c r="BP25"/>
  <c r="BQ25"/>
  <c r="BR25"/>
  <c r="BS25"/>
  <c r="BT25"/>
  <c r="BU25"/>
  <c r="BV25"/>
  <c r="BW25"/>
  <c r="BX25"/>
  <c r="BY25"/>
  <c r="BZ25"/>
  <c r="CA25"/>
  <c r="CB25"/>
  <c r="CC25"/>
  <c r="CD25"/>
  <c r="CE25"/>
  <c r="CF25"/>
  <c r="CG25"/>
  <c r="CH25"/>
  <c r="CI25"/>
  <c r="CJ25"/>
  <c r="CK25"/>
  <c r="CL25"/>
  <c r="CM25"/>
  <c r="CN25"/>
  <c r="CO25"/>
  <c r="CP25"/>
  <c r="CQ25"/>
  <c r="CR25"/>
  <c r="CS25"/>
  <c r="CT25"/>
  <c r="CU25"/>
  <c r="CV25"/>
  <c r="CW25"/>
  <c r="CX25"/>
  <c r="CY25"/>
  <c r="CZ25"/>
  <c r="DA25"/>
  <c r="AN25"/>
  <c r="AO25"/>
  <c r="AP25"/>
  <c r="AQ25"/>
  <c r="AR25"/>
  <c r="AS25"/>
  <c r="AT25"/>
  <c r="AU25"/>
  <c r="AV25"/>
  <c r="AW25"/>
  <c r="AX25"/>
  <c r="AY25"/>
  <c r="AZ25"/>
  <c r="BA25"/>
  <c r="BB25"/>
  <c r="BC25"/>
  <c r="BD25"/>
  <c r="BE25"/>
  <c r="BF25"/>
  <c r="BG25"/>
  <c r="BH25"/>
  <c r="BJ25"/>
  <c r="BI25"/>
  <c r="Q25"/>
  <c r="R25"/>
  <c r="S25"/>
  <c r="T25"/>
  <c r="U25"/>
  <c r="V25"/>
  <c r="W25"/>
  <c r="X25"/>
  <c r="Y25"/>
  <c r="Z25"/>
  <c r="AA25"/>
  <c r="AB25"/>
  <c r="AC25"/>
  <c r="AD25"/>
  <c r="AE25"/>
  <c r="AF25"/>
  <c r="AG25"/>
  <c r="AH25"/>
  <c r="AI25"/>
  <c r="AJ25"/>
  <c r="AK25"/>
  <c r="AM25"/>
  <c r="AL25"/>
  <c r="N25"/>
  <c r="HV24"/>
  <c r="HW24"/>
  <c r="HX24"/>
  <c r="HY24"/>
  <c r="HZ24"/>
  <c r="IA24"/>
  <c r="IB24"/>
  <c r="IC24"/>
  <c r="ID24"/>
  <c r="IE24"/>
  <c r="IF24"/>
  <c r="IG24"/>
  <c r="IH24"/>
  <c r="II24"/>
  <c r="IJ24"/>
  <c r="IK24"/>
  <c r="IL24"/>
  <c r="IM24"/>
  <c r="IN24"/>
  <c r="IO24"/>
  <c r="IP24"/>
  <c r="IQ24"/>
  <c r="IR24"/>
  <c r="GY24"/>
  <c r="GZ24"/>
  <c r="HA24"/>
  <c r="HB24"/>
  <c r="HC24"/>
  <c r="HD24"/>
  <c r="HE24"/>
  <c r="HF24"/>
  <c r="HG24"/>
  <c r="HH24"/>
  <c r="HI24"/>
  <c r="HJ24"/>
  <c r="HK24"/>
  <c r="HL24"/>
  <c r="HM24"/>
  <c r="HN24"/>
  <c r="HO24"/>
  <c r="HP24"/>
  <c r="HQ24"/>
  <c r="HR24"/>
  <c r="HS24"/>
  <c r="HT24"/>
  <c r="HU24"/>
  <c r="GB24"/>
  <c r="GC24"/>
  <c r="GD24"/>
  <c r="GE24"/>
  <c r="GF24"/>
  <c r="GG24"/>
  <c r="GH24"/>
  <c r="GI24"/>
  <c r="GJ24"/>
  <c r="GK24"/>
  <c r="GL24"/>
  <c r="GM24"/>
  <c r="GN24"/>
  <c r="GO24"/>
  <c r="GP24"/>
  <c r="GQ24"/>
  <c r="GR24"/>
  <c r="GS24"/>
  <c r="GT24"/>
  <c r="GU24"/>
  <c r="GV24"/>
  <c r="GW24"/>
  <c r="GX24"/>
  <c r="FE24"/>
  <c r="FF24"/>
  <c r="FG24"/>
  <c r="FH24"/>
  <c r="FI24"/>
  <c r="FJ24"/>
  <c r="FK24"/>
  <c r="FL24"/>
  <c r="FM24"/>
  <c r="FN24"/>
  <c r="FO24"/>
  <c r="FP24"/>
  <c r="FQ24"/>
  <c r="FR24"/>
  <c r="FS24"/>
  <c r="FT24"/>
  <c r="FU24"/>
  <c r="FV24"/>
  <c r="FW24"/>
  <c r="FX24"/>
  <c r="FY24"/>
  <c r="FZ24"/>
  <c r="GA24"/>
  <c r="ET24"/>
  <c r="EU24"/>
  <c r="EW24"/>
  <c r="EZ24"/>
  <c r="EY24"/>
  <c r="EX24"/>
  <c r="DB24"/>
  <c r="DC24"/>
  <c r="DD24"/>
  <c r="DE24"/>
  <c r="DF24"/>
  <c r="DG24"/>
  <c r="DH24"/>
  <c r="DI24"/>
  <c r="DJ24"/>
  <c r="DK24"/>
  <c r="DL24"/>
  <c r="DM24"/>
  <c r="DN24"/>
  <c r="DO24"/>
  <c r="DP24"/>
  <c r="DQ24"/>
  <c r="DR24"/>
  <c r="DS24"/>
  <c r="DT24"/>
  <c r="DU24"/>
  <c r="DV24"/>
  <c r="DW24"/>
  <c r="DX24"/>
  <c r="DY24"/>
  <c r="DZ24"/>
  <c r="EA24"/>
  <c r="EB24"/>
  <c r="EC24"/>
  <c r="ED24"/>
  <c r="EE24"/>
  <c r="EF24"/>
  <c r="EG24"/>
  <c r="EH24"/>
  <c r="EI24"/>
  <c r="EJ24"/>
  <c r="EK24"/>
  <c r="EL24"/>
  <c r="EM24"/>
  <c r="EN24"/>
  <c r="EO24"/>
  <c r="EP24"/>
  <c r="EQ24"/>
  <c r="ER24"/>
  <c r="BK24"/>
  <c r="BL24"/>
  <c r="BM24"/>
  <c r="BN24"/>
  <c r="BO24"/>
  <c r="BP24"/>
  <c r="BQ24"/>
  <c r="BR24"/>
  <c r="BS24"/>
  <c r="BT24"/>
  <c r="BU24"/>
  <c r="BV24"/>
  <c r="BW24"/>
  <c r="BX24"/>
  <c r="BY24"/>
  <c r="BZ24"/>
  <c r="CA24"/>
  <c r="CB24"/>
  <c r="CC24"/>
  <c r="CD24"/>
  <c r="CE24"/>
  <c r="CF24"/>
  <c r="CG24"/>
  <c r="CH24"/>
  <c r="CI24"/>
  <c r="CJ24"/>
  <c r="CK24"/>
  <c r="CL24"/>
  <c r="CM24"/>
  <c r="CN24"/>
  <c r="CO24"/>
  <c r="CP24"/>
  <c r="CQ24"/>
  <c r="CR24"/>
  <c r="CS24"/>
  <c r="CT24"/>
  <c r="CU24"/>
  <c r="CV24"/>
  <c r="CW24"/>
  <c r="CX24"/>
  <c r="CY24"/>
  <c r="CZ24"/>
  <c r="DA24"/>
  <c r="AN24"/>
  <c r="AO24"/>
  <c r="AP24"/>
  <c r="AQ24"/>
  <c r="AR24"/>
  <c r="AS24"/>
  <c r="AT24"/>
  <c r="AU24"/>
  <c r="AV24"/>
  <c r="AW24"/>
  <c r="AX24"/>
  <c r="AY24"/>
  <c r="AZ24"/>
  <c r="BA24"/>
  <c r="BB24"/>
  <c r="BC24"/>
  <c r="BD24"/>
  <c r="BE24"/>
  <c r="BF24"/>
  <c r="BG24"/>
  <c r="BH24"/>
  <c r="BJ24"/>
  <c r="BI24"/>
  <c r="Q24"/>
  <c r="R24"/>
  <c r="S24"/>
  <c r="T24"/>
  <c r="U24"/>
  <c r="V24"/>
  <c r="W24"/>
  <c r="X24"/>
  <c r="Y24"/>
  <c r="Z24"/>
  <c r="AA24"/>
  <c r="AB24"/>
  <c r="AC24"/>
  <c r="AD24"/>
  <c r="AE24"/>
  <c r="AF24"/>
  <c r="AG24"/>
  <c r="AH24"/>
  <c r="AI24"/>
  <c r="AJ24"/>
  <c r="AK24"/>
  <c r="AM24"/>
  <c r="AL24"/>
  <c r="N24"/>
  <c r="HV23"/>
  <c r="HW23"/>
  <c r="HX23"/>
  <c r="HY23"/>
  <c r="HZ23"/>
  <c r="IA23"/>
  <c r="IB23"/>
  <c r="IC23"/>
  <c r="ID23"/>
  <c r="IE23"/>
  <c r="IF23"/>
  <c r="IG23"/>
  <c r="IH23"/>
  <c r="II23"/>
  <c r="IJ23"/>
  <c r="IK23"/>
  <c r="IL23"/>
  <c r="IM23"/>
  <c r="IN23"/>
  <c r="IO23"/>
  <c r="IP23"/>
  <c r="IQ23"/>
  <c r="IR23"/>
  <c r="GY23"/>
  <c r="GZ23"/>
  <c r="HA23"/>
  <c r="HB23"/>
  <c r="HC23"/>
  <c r="HD23"/>
  <c r="HE23"/>
  <c r="HF23"/>
  <c r="HG23"/>
  <c r="HH23"/>
  <c r="HI23"/>
  <c r="HJ23"/>
  <c r="HK23"/>
  <c r="HL23"/>
  <c r="HM23"/>
  <c r="HN23"/>
  <c r="HO23"/>
  <c r="HP23"/>
  <c r="HQ23"/>
  <c r="HR23"/>
  <c r="HS23"/>
  <c r="HT23"/>
  <c r="HU23"/>
  <c r="GB23"/>
  <c r="GC23"/>
  <c r="GD23"/>
  <c r="GE23"/>
  <c r="GF23"/>
  <c r="GG23"/>
  <c r="GH23"/>
  <c r="GI23"/>
  <c r="GJ23"/>
  <c r="GK23"/>
  <c r="GL23"/>
  <c r="GM23"/>
  <c r="GN23"/>
  <c r="GO23"/>
  <c r="GP23"/>
  <c r="GQ23"/>
  <c r="GR23"/>
  <c r="GS23"/>
  <c r="GT23"/>
  <c r="GU23"/>
  <c r="GV23"/>
  <c r="GW23"/>
  <c r="GX23"/>
  <c r="FE23"/>
  <c r="FF23"/>
  <c r="FG23"/>
  <c r="FH23"/>
  <c r="FI23"/>
  <c r="FJ23"/>
  <c r="FK23"/>
  <c r="FL23"/>
  <c r="FM23"/>
  <c r="FN23"/>
  <c r="FO23"/>
  <c r="FP23"/>
  <c r="FQ23"/>
  <c r="FR23"/>
  <c r="FS23"/>
  <c r="FT23"/>
  <c r="FU23"/>
  <c r="FV23"/>
  <c r="FW23"/>
  <c r="FX23"/>
  <c r="FY23"/>
  <c r="FZ23"/>
  <c r="GA23"/>
  <c r="ET23"/>
  <c r="EU23"/>
  <c r="EW23"/>
  <c r="EZ23"/>
  <c r="EY23"/>
  <c r="EX23"/>
  <c r="DB23"/>
  <c r="DC23"/>
  <c r="DD23"/>
  <c r="DE23"/>
  <c r="DF23"/>
  <c r="DG23"/>
  <c r="DH23"/>
  <c r="DI23"/>
  <c r="DJ23"/>
  <c r="DK23"/>
  <c r="DL23"/>
  <c r="DM23"/>
  <c r="DN23"/>
  <c r="DO23"/>
  <c r="DP23"/>
  <c r="DQ23"/>
  <c r="DR23"/>
  <c r="DS23"/>
  <c r="DT23"/>
  <c r="DU23"/>
  <c r="DV23"/>
  <c r="DW23"/>
  <c r="DX23"/>
  <c r="DY23"/>
  <c r="DZ23"/>
  <c r="EA23"/>
  <c r="EB23"/>
  <c r="EC23"/>
  <c r="ED23"/>
  <c r="EE23"/>
  <c r="EF23"/>
  <c r="EG23"/>
  <c r="EH23"/>
  <c r="EI23"/>
  <c r="EJ23"/>
  <c r="EK23"/>
  <c r="EL23"/>
  <c r="EM23"/>
  <c r="EN23"/>
  <c r="EO23"/>
  <c r="EP23"/>
  <c r="EQ23"/>
  <c r="ER23"/>
  <c r="BK23"/>
  <c r="BL23"/>
  <c r="BM23"/>
  <c r="BN23"/>
  <c r="BO23"/>
  <c r="BP23"/>
  <c r="BQ23"/>
  <c r="BR23"/>
  <c r="BS23"/>
  <c r="BT23"/>
  <c r="BU23"/>
  <c r="BV23"/>
  <c r="BW23"/>
  <c r="BX23"/>
  <c r="BY23"/>
  <c r="BZ23"/>
  <c r="CA23"/>
  <c r="CB23"/>
  <c r="CC23"/>
  <c r="CD23"/>
  <c r="CE23"/>
  <c r="CF23"/>
  <c r="CG23"/>
  <c r="CH23"/>
  <c r="CI23"/>
  <c r="CJ23"/>
  <c r="CK23"/>
  <c r="CL23"/>
  <c r="CM23"/>
  <c r="CN23"/>
  <c r="CO23"/>
  <c r="CP23"/>
  <c r="CQ23"/>
  <c r="CR23"/>
  <c r="CS23"/>
  <c r="CT23"/>
  <c r="CU23"/>
  <c r="CV23"/>
  <c r="CW23"/>
  <c r="CX23"/>
  <c r="CY23"/>
  <c r="CZ23"/>
  <c r="DA23"/>
  <c r="AN23"/>
  <c r="AO23"/>
  <c r="AP23"/>
  <c r="AQ23"/>
  <c r="AR23"/>
  <c r="AS23"/>
  <c r="AT23"/>
  <c r="AU23"/>
  <c r="AV23"/>
  <c r="AW23"/>
  <c r="AX23"/>
  <c r="AY23"/>
  <c r="AZ23"/>
  <c r="BA23"/>
  <c r="BB23"/>
  <c r="BC23"/>
  <c r="BD23"/>
  <c r="BE23"/>
  <c r="BF23"/>
  <c r="BG23"/>
  <c r="BH23"/>
  <c r="BJ23"/>
  <c r="BI23"/>
  <c r="Q23"/>
  <c r="R23"/>
  <c r="S23"/>
  <c r="T23"/>
  <c r="U23"/>
  <c r="V23"/>
  <c r="W23"/>
  <c r="X23"/>
  <c r="Y23"/>
  <c r="Z23"/>
  <c r="AA23"/>
  <c r="AB23"/>
  <c r="AC23"/>
  <c r="AD23"/>
  <c r="AE23"/>
  <c r="AF23"/>
  <c r="AG23"/>
  <c r="AH23"/>
  <c r="AI23"/>
  <c r="AJ23"/>
  <c r="AK23"/>
  <c r="AM23"/>
  <c r="AL23"/>
  <c r="N23"/>
  <c r="HV22"/>
  <c r="HW22"/>
  <c r="HX22"/>
  <c r="HY22"/>
  <c r="HZ22"/>
  <c r="IA22"/>
  <c r="IB22"/>
  <c r="IC22"/>
  <c r="ID22"/>
  <c r="IE22"/>
  <c r="IF22"/>
  <c r="IG22"/>
  <c r="IH22"/>
  <c r="II22"/>
  <c r="IJ22"/>
  <c r="IK22"/>
  <c r="IL22"/>
  <c r="IM22"/>
  <c r="IN22"/>
  <c r="IO22"/>
  <c r="IP22"/>
  <c r="IQ22"/>
  <c r="IR22"/>
  <c r="GY22"/>
  <c r="GZ22"/>
  <c r="HA22"/>
  <c r="HB22"/>
  <c r="HC22"/>
  <c r="HD22"/>
  <c r="HE22"/>
  <c r="HF22"/>
  <c r="HG22"/>
  <c r="HH22"/>
  <c r="HI22"/>
  <c r="HJ22"/>
  <c r="HK22"/>
  <c r="HL22"/>
  <c r="HM22"/>
  <c r="HN22"/>
  <c r="HO22"/>
  <c r="HP22"/>
  <c r="HQ22"/>
  <c r="HR22"/>
  <c r="HS22"/>
  <c r="HT22"/>
  <c r="HU22"/>
  <c r="GB22"/>
  <c r="GC22"/>
  <c r="GD22"/>
  <c r="GE22"/>
  <c r="GF22"/>
  <c r="GG22"/>
  <c r="GH22"/>
  <c r="GI22"/>
  <c r="GJ22"/>
  <c r="GK22"/>
  <c r="GL22"/>
  <c r="GM22"/>
  <c r="GN22"/>
  <c r="GO22"/>
  <c r="GP22"/>
  <c r="GQ22"/>
  <c r="GR22"/>
  <c r="GS22"/>
  <c r="GT22"/>
  <c r="GU22"/>
  <c r="GV22"/>
  <c r="GW22"/>
  <c r="GX22"/>
  <c r="FE22"/>
  <c r="FF22"/>
  <c r="FG22"/>
  <c r="FH22"/>
  <c r="FI22"/>
  <c r="FJ22"/>
  <c r="FK22"/>
  <c r="FL22"/>
  <c r="FM22"/>
  <c r="FN22"/>
  <c r="FO22"/>
  <c r="FP22"/>
  <c r="FQ22"/>
  <c r="FR22"/>
  <c r="FS22"/>
  <c r="FT22"/>
  <c r="FU22"/>
  <c r="FV22"/>
  <c r="FW22"/>
  <c r="FX22"/>
  <c r="FY22"/>
  <c r="FZ22"/>
  <c r="GA22"/>
  <c r="ET22"/>
  <c r="EU22"/>
  <c r="EW22"/>
  <c r="EZ22"/>
  <c r="EY22"/>
  <c r="EX22"/>
  <c r="DB22"/>
  <c r="DC22"/>
  <c r="DD22"/>
  <c r="DE22"/>
  <c r="DF22"/>
  <c r="DG22"/>
  <c r="DH22"/>
  <c r="DI22"/>
  <c r="DJ22"/>
  <c r="DK22"/>
  <c r="DL22"/>
  <c r="DM22"/>
  <c r="DN22"/>
  <c r="DO22"/>
  <c r="DP22"/>
  <c r="DQ22"/>
  <c r="DR22"/>
  <c r="DS22"/>
  <c r="DT22"/>
  <c r="DU22"/>
  <c r="DV22"/>
  <c r="DW22"/>
  <c r="DX22"/>
  <c r="DY22"/>
  <c r="DZ22"/>
  <c r="EA22"/>
  <c r="EB22"/>
  <c r="EC22"/>
  <c r="ED22"/>
  <c r="EE22"/>
  <c r="EF22"/>
  <c r="EG22"/>
  <c r="EH22"/>
  <c r="EI22"/>
  <c r="EJ22"/>
  <c r="EK22"/>
  <c r="EL22"/>
  <c r="EM22"/>
  <c r="EN22"/>
  <c r="EO22"/>
  <c r="EP22"/>
  <c r="EQ22"/>
  <c r="ER22"/>
  <c r="BK22"/>
  <c r="BL22"/>
  <c r="BM22"/>
  <c r="BN22"/>
  <c r="BO22"/>
  <c r="BP22"/>
  <c r="BQ22"/>
  <c r="BR22"/>
  <c r="BS22"/>
  <c r="BT22"/>
  <c r="BU22"/>
  <c r="BV22"/>
  <c r="BW22"/>
  <c r="BX22"/>
  <c r="BY22"/>
  <c r="BZ22"/>
  <c r="CA22"/>
  <c r="CB22"/>
  <c r="CC22"/>
  <c r="CD22"/>
  <c r="CE22"/>
  <c r="CF22"/>
  <c r="CG22"/>
  <c r="CH22"/>
  <c r="CI22"/>
  <c r="CJ22"/>
  <c r="CK22"/>
  <c r="CL22"/>
  <c r="CM22"/>
  <c r="CN22"/>
  <c r="CO22"/>
  <c r="CP22"/>
  <c r="CQ22"/>
  <c r="CR22"/>
  <c r="CS22"/>
  <c r="CT22"/>
  <c r="CU22"/>
  <c r="CV22"/>
  <c r="CW22"/>
  <c r="CX22"/>
  <c r="CY22"/>
  <c r="CZ22"/>
  <c r="DA22"/>
  <c r="AN22"/>
  <c r="AO22"/>
  <c r="AP22"/>
  <c r="AQ22"/>
  <c r="AR22"/>
  <c r="AS22"/>
  <c r="AT22"/>
  <c r="AU22"/>
  <c r="AV22"/>
  <c r="AW22"/>
  <c r="AX22"/>
  <c r="AY22"/>
  <c r="AZ22"/>
  <c r="BA22"/>
  <c r="BB22"/>
  <c r="BC22"/>
  <c r="BD22"/>
  <c r="BE22"/>
  <c r="BF22"/>
  <c r="BG22"/>
  <c r="BH22"/>
  <c r="BJ22"/>
  <c r="BI22"/>
  <c r="Q22"/>
  <c r="R22"/>
  <c r="S22"/>
  <c r="T22"/>
  <c r="U22"/>
  <c r="V22"/>
  <c r="W22"/>
  <c r="X22"/>
  <c r="Y22"/>
  <c r="Z22"/>
  <c r="AA22"/>
  <c r="AB22"/>
  <c r="AC22"/>
  <c r="AD22"/>
  <c r="AE22"/>
  <c r="AF22"/>
  <c r="AG22"/>
  <c r="AH22"/>
  <c r="AI22"/>
  <c r="AJ22"/>
  <c r="AK22"/>
  <c r="AM22"/>
  <c r="AL22"/>
  <c r="N22"/>
  <c r="HV21"/>
  <c r="HW21"/>
  <c r="HX21"/>
  <c r="HY21"/>
  <c r="HZ21"/>
  <c r="IA21"/>
  <c r="IB21"/>
  <c r="IC21"/>
  <c r="ID21"/>
  <c r="IE21"/>
  <c r="IF21"/>
  <c r="IG21"/>
  <c r="IH21"/>
  <c r="II21"/>
  <c r="IJ21"/>
  <c r="IK21"/>
  <c r="IL21"/>
  <c r="IM21"/>
  <c r="IN21"/>
  <c r="IO21"/>
  <c r="IP21"/>
  <c r="IQ21"/>
  <c r="IR21"/>
  <c r="GY21"/>
  <c r="GZ21"/>
  <c r="HA21"/>
  <c r="HB21"/>
  <c r="HC21"/>
  <c r="HD21"/>
  <c r="HE21"/>
  <c r="HF21"/>
  <c r="HG21"/>
  <c r="HH21"/>
  <c r="HI21"/>
  <c r="HJ21"/>
  <c r="HK21"/>
  <c r="HL21"/>
  <c r="HM21"/>
  <c r="HN21"/>
  <c r="HO21"/>
  <c r="HP21"/>
  <c r="HQ21"/>
  <c r="HR21"/>
  <c r="HS21"/>
  <c r="HT21"/>
  <c r="HU21"/>
  <c r="GB21"/>
  <c r="GC21"/>
  <c r="GD21"/>
  <c r="GE21"/>
  <c r="GF21"/>
  <c r="GG21"/>
  <c r="GH21"/>
  <c r="GI21"/>
  <c r="GJ21"/>
  <c r="GK21"/>
  <c r="GL21"/>
  <c r="GM21"/>
  <c r="GN21"/>
  <c r="GO21"/>
  <c r="GP21"/>
  <c r="GQ21"/>
  <c r="GR21"/>
  <c r="GS21"/>
  <c r="GT21"/>
  <c r="GU21"/>
  <c r="GV21"/>
  <c r="GW21"/>
  <c r="GX21"/>
  <c r="FE21"/>
  <c r="FF21"/>
  <c r="FG21"/>
  <c r="FH21"/>
  <c r="FI21"/>
  <c r="FJ21"/>
  <c r="FK21"/>
  <c r="FL21"/>
  <c r="FM21"/>
  <c r="FN21"/>
  <c r="FO21"/>
  <c r="FP21"/>
  <c r="FQ21"/>
  <c r="FR21"/>
  <c r="FS21"/>
  <c r="FT21"/>
  <c r="FU21"/>
  <c r="FV21"/>
  <c r="FW21"/>
  <c r="FX21"/>
  <c r="FY21"/>
  <c r="FZ21"/>
  <c r="GA21"/>
  <c r="ET21"/>
  <c r="EU21"/>
  <c r="EW21"/>
  <c r="EZ21"/>
  <c r="EY21"/>
  <c r="EX21"/>
  <c r="DB21"/>
  <c r="DC21"/>
  <c r="DD21"/>
  <c r="DE21"/>
  <c r="DF21"/>
  <c r="DG21"/>
  <c r="DH21"/>
  <c r="DI21"/>
  <c r="DJ21"/>
  <c r="DK21"/>
  <c r="DL21"/>
  <c r="DM21"/>
  <c r="DN21"/>
  <c r="DO21"/>
  <c r="DP21"/>
  <c r="DQ21"/>
  <c r="DR21"/>
  <c r="DS21"/>
  <c r="DT21"/>
  <c r="DU21"/>
  <c r="DV21"/>
  <c r="DW21"/>
  <c r="DX21"/>
  <c r="DY21"/>
  <c r="DZ21"/>
  <c r="EA21"/>
  <c r="EB21"/>
  <c r="EC21"/>
  <c r="ED21"/>
  <c r="EE21"/>
  <c r="EF21"/>
  <c r="EG21"/>
  <c r="EH21"/>
  <c r="EI21"/>
  <c r="EJ21"/>
  <c r="EK21"/>
  <c r="EL21"/>
  <c r="EM21"/>
  <c r="EN21"/>
  <c r="EO21"/>
  <c r="EP21"/>
  <c r="EQ21"/>
  <c r="ER21"/>
  <c r="BK21"/>
  <c r="BL21"/>
  <c r="BM21"/>
  <c r="BN21"/>
  <c r="BO21"/>
  <c r="BP21"/>
  <c r="BQ21"/>
  <c r="BR21"/>
  <c r="BS21"/>
  <c r="BT21"/>
  <c r="BU21"/>
  <c r="BV21"/>
  <c r="BW21"/>
  <c r="BX21"/>
  <c r="BY21"/>
  <c r="BZ21"/>
  <c r="CA21"/>
  <c r="CB21"/>
  <c r="CC21"/>
  <c r="CD21"/>
  <c r="CE21"/>
  <c r="CF21"/>
  <c r="CG21"/>
  <c r="CH21"/>
  <c r="CI21"/>
  <c r="CJ21"/>
  <c r="CK21"/>
  <c r="CL21"/>
  <c r="CM21"/>
  <c r="CN21"/>
  <c r="CO21"/>
  <c r="CP21"/>
  <c r="CQ21"/>
  <c r="CR21"/>
  <c r="CS21"/>
  <c r="CT21"/>
  <c r="CU21"/>
  <c r="CV21"/>
  <c r="CW21"/>
  <c r="CX21"/>
  <c r="CY21"/>
  <c r="CZ21"/>
  <c r="DA21"/>
  <c r="AN21"/>
  <c r="AO21"/>
  <c r="AP21"/>
  <c r="AQ21"/>
  <c r="AR21"/>
  <c r="AS21"/>
  <c r="AT21"/>
  <c r="AU21"/>
  <c r="AV21"/>
  <c r="AW21"/>
  <c r="AX21"/>
  <c r="AY21"/>
  <c r="AZ21"/>
  <c r="BA21"/>
  <c r="BB21"/>
  <c r="BC21"/>
  <c r="BD21"/>
  <c r="BE21"/>
  <c r="BF21"/>
  <c r="BG21"/>
  <c r="BH21"/>
  <c r="BJ21"/>
  <c r="BI21"/>
  <c r="Q21"/>
  <c r="R21"/>
  <c r="S21"/>
  <c r="T21"/>
  <c r="U21"/>
  <c r="V21"/>
  <c r="W21"/>
  <c r="X21"/>
  <c r="Y21"/>
  <c r="Z21"/>
  <c r="AA21"/>
  <c r="AB21"/>
  <c r="AC21"/>
  <c r="AD21"/>
  <c r="AE21"/>
  <c r="AF21"/>
  <c r="AG21"/>
  <c r="AH21"/>
  <c r="AI21"/>
  <c r="AJ21"/>
  <c r="AK21"/>
  <c r="AM21"/>
  <c r="AL21"/>
  <c r="N21"/>
  <c r="HV20"/>
  <c r="HW20"/>
  <c r="HX20"/>
  <c r="HY20"/>
  <c r="HZ20"/>
  <c r="IA20"/>
  <c r="IB20"/>
  <c r="IC20"/>
  <c r="ID20"/>
  <c r="IE20"/>
  <c r="IF20"/>
  <c r="IG20"/>
  <c r="IH20"/>
  <c r="II20"/>
  <c r="IJ20"/>
  <c r="IK20"/>
  <c r="IL20"/>
  <c r="IM20"/>
  <c r="IN20"/>
  <c r="IO20"/>
  <c r="IP20"/>
  <c r="IQ20"/>
  <c r="IR20"/>
  <c r="J16"/>
  <c r="GY20"/>
  <c r="GZ20"/>
  <c r="HA20"/>
  <c r="HB20"/>
  <c r="HC20"/>
  <c r="HD20"/>
  <c r="HE20"/>
  <c r="HF20"/>
  <c r="HG20"/>
  <c r="HH20"/>
  <c r="HI20"/>
  <c r="HJ20"/>
  <c r="HK20"/>
  <c r="HL20"/>
  <c r="HM20"/>
  <c r="HN20"/>
  <c r="HO20"/>
  <c r="HP20"/>
  <c r="HQ20"/>
  <c r="HR20"/>
  <c r="HS20"/>
  <c r="HT20"/>
  <c r="HU20"/>
  <c r="GB20"/>
  <c r="GC20"/>
  <c r="GD20"/>
  <c r="GE20"/>
  <c r="GF20"/>
  <c r="GG20"/>
  <c r="GH20"/>
  <c r="GI20"/>
  <c r="GJ20"/>
  <c r="GK20"/>
  <c r="GL20"/>
  <c r="GM20"/>
  <c r="GN20"/>
  <c r="GO20"/>
  <c r="GP20"/>
  <c r="GQ20"/>
  <c r="GR20"/>
  <c r="GS20"/>
  <c r="GT20"/>
  <c r="GU20"/>
  <c r="GV20"/>
  <c r="GW20"/>
  <c r="GX20"/>
  <c r="FE20"/>
  <c r="FF20"/>
  <c r="FG20"/>
  <c r="FH20"/>
  <c r="FI20"/>
  <c r="FJ20"/>
  <c r="FK20"/>
  <c r="FL20"/>
  <c r="FM20"/>
  <c r="FN20"/>
  <c r="FO20"/>
  <c r="FP20"/>
  <c r="FQ20"/>
  <c r="FR20"/>
  <c r="FS20"/>
  <c r="FT20"/>
  <c r="FU20"/>
  <c r="FV20"/>
  <c r="FW20"/>
  <c r="FX20"/>
  <c r="FY20"/>
  <c r="FZ20"/>
  <c r="GA20"/>
  <c r="ET20"/>
  <c r="EU20"/>
  <c r="EW20"/>
  <c r="EZ20"/>
  <c r="M16"/>
  <c r="EY20"/>
  <c r="EX20"/>
  <c r="DB20"/>
  <c r="DC20"/>
  <c r="DD20"/>
  <c r="DE20"/>
  <c r="DF20"/>
  <c r="DG20"/>
  <c r="DH20"/>
  <c r="DI20"/>
  <c r="DJ20"/>
  <c r="DK20"/>
  <c r="DL20"/>
  <c r="DM20"/>
  <c r="DN20"/>
  <c r="DO20"/>
  <c r="DP20"/>
  <c r="DQ20"/>
  <c r="DR20"/>
  <c r="DS20"/>
  <c r="DT20"/>
  <c r="DU20"/>
  <c r="DV20"/>
  <c r="DW20"/>
  <c r="DX20"/>
  <c r="DY20"/>
  <c r="DZ20"/>
  <c r="EA20"/>
  <c r="EB20"/>
  <c r="EC20"/>
  <c r="ED20"/>
  <c r="EE20"/>
  <c r="EF20"/>
  <c r="EG20"/>
  <c r="EH20"/>
  <c r="EI20"/>
  <c r="EJ20"/>
  <c r="EK20"/>
  <c r="EL20"/>
  <c r="EM20"/>
  <c r="EN20"/>
  <c r="EO20"/>
  <c r="EP20"/>
  <c r="EQ20"/>
  <c r="ER20"/>
  <c r="BK20"/>
  <c r="BL20"/>
  <c r="BM20"/>
  <c r="BN20"/>
  <c r="BO20"/>
  <c r="BP20"/>
  <c r="BQ20"/>
  <c r="BR20"/>
  <c r="BS20"/>
  <c r="BT20"/>
  <c r="BU20"/>
  <c r="BV20"/>
  <c r="BW20"/>
  <c r="BX20"/>
  <c r="BY20"/>
  <c r="BZ20"/>
  <c r="CA20"/>
  <c r="CB20"/>
  <c r="CC20"/>
  <c r="CD20"/>
  <c r="CE20"/>
  <c r="CF20"/>
  <c r="CG20"/>
  <c r="CH20"/>
  <c r="CI20"/>
  <c r="CJ20"/>
  <c r="CK20"/>
  <c r="CL20"/>
  <c r="CM20"/>
  <c r="CN20"/>
  <c r="CO20"/>
  <c r="CP20"/>
  <c r="CQ20"/>
  <c r="CR20"/>
  <c r="CS20"/>
  <c r="CT20"/>
  <c r="CU20"/>
  <c r="CV20"/>
  <c r="CW20"/>
  <c r="CX20"/>
  <c r="CY20"/>
  <c r="CZ20"/>
  <c r="DA20"/>
  <c r="AN20"/>
  <c r="AO20"/>
  <c r="AP20"/>
  <c r="AQ20"/>
  <c r="AR20"/>
  <c r="AS20"/>
  <c r="AT20"/>
  <c r="AU20"/>
  <c r="AV20"/>
  <c r="AW20"/>
  <c r="AX20"/>
  <c r="AY20"/>
  <c r="AZ20"/>
  <c r="BA20"/>
  <c r="BB20"/>
  <c r="BC20"/>
  <c r="BD20"/>
  <c r="BE20"/>
  <c r="BF20"/>
  <c r="BG20"/>
  <c r="BH20"/>
  <c r="BJ20"/>
  <c r="BI20"/>
  <c r="Q20"/>
  <c r="R20"/>
  <c r="S20"/>
  <c r="T20"/>
  <c r="U20"/>
  <c r="V20"/>
  <c r="W20"/>
  <c r="X20"/>
  <c r="Y20"/>
  <c r="Z20"/>
  <c r="AA20"/>
  <c r="AB20"/>
  <c r="AC20"/>
  <c r="AD20"/>
  <c r="AE20"/>
  <c r="AF20"/>
  <c r="AG20"/>
  <c r="AH20"/>
  <c r="AI20"/>
  <c r="AJ20"/>
  <c r="AK20"/>
  <c r="AM20"/>
  <c r="AL20"/>
  <c r="N20"/>
  <c r="HV19"/>
  <c r="HW19"/>
  <c r="HX19"/>
  <c r="HY19"/>
  <c r="HZ19"/>
  <c r="IA19"/>
  <c r="IB19"/>
  <c r="IC19"/>
  <c r="ID19"/>
  <c r="IE19"/>
  <c r="IF19"/>
  <c r="IG19"/>
  <c r="IH19"/>
  <c r="II19"/>
  <c r="IJ19"/>
  <c r="IK19"/>
  <c r="IL19"/>
  <c r="IM19"/>
  <c r="IN19"/>
  <c r="IO19"/>
  <c r="IP19"/>
  <c r="IQ19"/>
  <c r="IR19"/>
  <c r="GY19"/>
  <c r="GZ19"/>
  <c r="HA19"/>
  <c r="HB19"/>
  <c r="HC19"/>
  <c r="HD19"/>
  <c r="HE19"/>
  <c r="HF19"/>
  <c r="HG19"/>
  <c r="HH19"/>
  <c r="HI19"/>
  <c r="HJ19"/>
  <c r="HK19"/>
  <c r="HL19"/>
  <c r="HM19"/>
  <c r="HN19"/>
  <c r="HO19"/>
  <c r="HP19"/>
  <c r="HQ19"/>
  <c r="HR19"/>
  <c r="HS19"/>
  <c r="HT19"/>
  <c r="HU19"/>
  <c r="GB19"/>
  <c r="GC19"/>
  <c r="GD19"/>
  <c r="GE19"/>
  <c r="GF19"/>
  <c r="GG19"/>
  <c r="GH19"/>
  <c r="GI19"/>
  <c r="GJ19"/>
  <c r="GK19"/>
  <c r="GL19"/>
  <c r="GM19"/>
  <c r="GN19"/>
  <c r="GO19"/>
  <c r="GP19"/>
  <c r="GQ19"/>
  <c r="GR19"/>
  <c r="GS19"/>
  <c r="GT19"/>
  <c r="GU19"/>
  <c r="GV19"/>
  <c r="GW19"/>
  <c r="GX19"/>
  <c r="FE19"/>
  <c r="FF19"/>
  <c r="FG19"/>
  <c r="FH19"/>
  <c r="FI19"/>
  <c r="FJ19"/>
  <c r="FK19"/>
  <c r="FL19"/>
  <c r="FM19"/>
  <c r="FN19"/>
  <c r="FO19"/>
  <c r="FP19"/>
  <c r="FQ19"/>
  <c r="FR19"/>
  <c r="FS19"/>
  <c r="FT19"/>
  <c r="FU19"/>
  <c r="FV19"/>
  <c r="FW19"/>
  <c r="FX19"/>
  <c r="FY19"/>
  <c r="FZ19"/>
  <c r="GA19"/>
  <c r="ET19"/>
  <c r="EU19"/>
  <c r="EW19"/>
  <c r="EZ19"/>
  <c r="EY19"/>
  <c r="EX19"/>
  <c r="DB19"/>
  <c r="DC19"/>
  <c r="DD19"/>
  <c r="DE19"/>
  <c r="DF19"/>
  <c r="DG19"/>
  <c r="DH19"/>
  <c r="DI19"/>
  <c r="DJ19"/>
  <c r="DK19"/>
  <c r="DL19"/>
  <c r="DM19"/>
  <c r="DN19"/>
  <c r="DO19"/>
  <c r="DP19"/>
  <c r="DQ19"/>
  <c r="DR19"/>
  <c r="DS19"/>
  <c r="DT19"/>
  <c r="DU19"/>
  <c r="DV19"/>
  <c r="DW19"/>
  <c r="DX19"/>
  <c r="DY19"/>
  <c r="DZ19"/>
  <c r="EA19"/>
  <c r="EB19"/>
  <c r="EC19"/>
  <c r="ED19"/>
  <c r="EE19"/>
  <c r="EF19"/>
  <c r="EG19"/>
  <c r="EH19"/>
  <c r="EI19"/>
  <c r="EJ19"/>
  <c r="EK19"/>
  <c r="EL19"/>
  <c r="EM19"/>
  <c r="EN19"/>
  <c r="EO19"/>
  <c r="EP19"/>
  <c r="EQ19"/>
  <c r="ER19"/>
  <c r="BK19"/>
  <c r="BL19"/>
  <c r="BM19"/>
  <c r="BN19"/>
  <c r="BO19"/>
  <c r="BP19"/>
  <c r="BQ19"/>
  <c r="BR19"/>
  <c r="BS19"/>
  <c r="BT19"/>
  <c r="BU19"/>
  <c r="BV19"/>
  <c r="BW19"/>
  <c r="BX19"/>
  <c r="BY19"/>
  <c r="BZ19"/>
  <c r="CA19"/>
  <c r="CB19"/>
  <c r="CC19"/>
  <c r="CD19"/>
  <c r="CE19"/>
  <c r="CF19"/>
  <c r="CG19"/>
  <c r="CH19"/>
  <c r="CI19"/>
  <c r="CJ19"/>
  <c r="CK19"/>
  <c r="CL19"/>
  <c r="CM19"/>
  <c r="CN19"/>
  <c r="CO19"/>
  <c r="CP19"/>
  <c r="CQ19"/>
  <c r="CR19"/>
  <c r="CS19"/>
  <c r="CT19"/>
  <c r="CU19"/>
  <c r="CV19"/>
  <c r="CW19"/>
  <c r="CX19"/>
  <c r="CY19"/>
  <c r="CZ19"/>
  <c r="DA19"/>
  <c r="AN19"/>
  <c r="AO19"/>
  <c r="AP19"/>
  <c r="AQ19"/>
  <c r="AR19"/>
  <c r="AS19"/>
  <c r="AT19"/>
  <c r="AU19"/>
  <c r="AV19"/>
  <c r="AW19"/>
  <c r="AX19"/>
  <c r="AY19"/>
  <c r="AZ19"/>
  <c r="BA19"/>
  <c r="BB19"/>
  <c r="BC19"/>
  <c r="BD19"/>
  <c r="BE19"/>
  <c r="BF19"/>
  <c r="BG19"/>
  <c r="BH19"/>
  <c r="BJ19"/>
  <c r="BI19"/>
  <c r="Q19"/>
  <c r="R19"/>
  <c r="S19"/>
  <c r="T19"/>
  <c r="U19"/>
  <c r="V19"/>
  <c r="W19"/>
  <c r="X19"/>
  <c r="Y19"/>
  <c r="Z19"/>
  <c r="AA19"/>
  <c r="AB19"/>
  <c r="AC19"/>
  <c r="AD19"/>
  <c r="AE19"/>
  <c r="AF19"/>
  <c r="AG19"/>
  <c r="AH19"/>
  <c r="AI19"/>
  <c r="AJ19"/>
  <c r="AK19"/>
  <c r="AM19"/>
  <c r="AL19"/>
  <c r="N19"/>
  <c r="HV18"/>
  <c r="HW18"/>
  <c r="HX18"/>
  <c r="HY18"/>
  <c r="HZ18"/>
  <c r="IA18"/>
  <c r="IB18"/>
  <c r="IC18"/>
  <c r="ID18"/>
  <c r="IE18"/>
  <c r="IF18"/>
  <c r="IG18"/>
  <c r="IH18"/>
  <c r="II18"/>
  <c r="IJ18"/>
  <c r="IK18"/>
  <c r="IL18"/>
  <c r="IM18"/>
  <c r="IN18"/>
  <c r="IO18"/>
  <c r="IP18"/>
  <c r="IQ18"/>
  <c r="IR18"/>
  <c r="GY18"/>
  <c r="GZ18"/>
  <c r="HA18"/>
  <c r="HB18"/>
  <c r="HC18"/>
  <c r="HD18"/>
  <c r="HE18"/>
  <c r="HF18"/>
  <c r="HG18"/>
  <c r="HH18"/>
  <c r="HI18"/>
  <c r="HJ18"/>
  <c r="HK18"/>
  <c r="HL18"/>
  <c r="HM18"/>
  <c r="HN18"/>
  <c r="HO18"/>
  <c r="HP18"/>
  <c r="HQ18"/>
  <c r="HR18"/>
  <c r="HS18"/>
  <c r="HT18"/>
  <c r="HU18"/>
  <c r="GB18"/>
  <c r="GC18"/>
  <c r="GD18"/>
  <c r="GE18"/>
  <c r="GF18"/>
  <c r="GG18"/>
  <c r="GH18"/>
  <c r="GI18"/>
  <c r="GJ18"/>
  <c r="GK18"/>
  <c r="GL18"/>
  <c r="GM18"/>
  <c r="GN18"/>
  <c r="GO18"/>
  <c r="GP18"/>
  <c r="GQ18"/>
  <c r="GR18"/>
  <c r="GS18"/>
  <c r="GT18"/>
  <c r="GU18"/>
  <c r="GV18"/>
  <c r="GW18"/>
  <c r="GX18"/>
  <c r="FE18"/>
  <c r="FF18"/>
  <c r="FG18"/>
  <c r="FH18"/>
  <c r="FI18"/>
  <c r="FJ18"/>
  <c r="FK18"/>
  <c r="FL18"/>
  <c r="FM18"/>
  <c r="FN18"/>
  <c r="FO18"/>
  <c r="FP18"/>
  <c r="FQ18"/>
  <c r="FR18"/>
  <c r="FS18"/>
  <c r="FT18"/>
  <c r="FU18"/>
  <c r="FV18"/>
  <c r="FW18"/>
  <c r="FX18"/>
  <c r="FY18"/>
  <c r="FZ18"/>
  <c r="GA18"/>
  <c r="ET18"/>
  <c r="EU18"/>
  <c r="EW18"/>
  <c r="EZ18"/>
  <c r="EY18"/>
  <c r="EX18"/>
  <c r="DB18"/>
  <c r="DC18"/>
  <c r="DD18"/>
  <c r="DE18"/>
  <c r="DF18"/>
  <c r="DG18"/>
  <c r="DH18"/>
  <c r="DI18"/>
  <c r="DJ18"/>
  <c r="DK18"/>
  <c r="DL18"/>
  <c r="DM18"/>
  <c r="DN18"/>
  <c r="DO18"/>
  <c r="DP18"/>
  <c r="DQ18"/>
  <c r="DR18"/>
  <c r="DS18"/>
  <c r="DT18"/>
  <c r="DU18"/>
  <c r="DV18"/>
  <c r="DW18"/>
  <c r="DX18"/>
  <c r="DY18"/>
  <c r="DZ18"/>
  <c r="EA18"/>
  <c r="EB18"/>
  <c r="EC18"/>
  <c r="ED18"/>
  <c r="EE18"/>
  <c r="EF18"/>
  <c r="EG18"/>
  <c r="EH18"/>
  <c r="EI18"/>
  <c r="EJ18"/>
  <c r="EK18"/>
  <c r="EL18"/>
  <c r="EM18"/>
  <c r="EN18"/>
  <c r="EO18"/>
  <c r="EP18"/>
  <c r="EQ18"/>
  <c r="ER18"/>
  <c r="BK18"/>
  <c r="BL18"/>
  <c r="BM18"/>
  <c r="BN18"/>
  <c r="BO18"/>
  <c r="BP18"/>
  <c r="BQ18"/>
  <c r="BR18"/>
  <c r="BS18"/>
  <c r="BT18"/>
  <c r="BU18"/>
  <c r="BV18"/>
  <c r="BW18"/>
  <c r="BX18"/>
  <c r="BY18"/>
  <c r="BZ18"/>
  <c r="CA18"/>
  <c r="CB18"/>
  <c r="CC18"/>
  <c r="CD18"/>
  <c r="CE18"/>
  <c r="CF18"/>
  <c r="CG18"/>
  <c r="CH18"/>
  <c r="CI18"/>
  <c r="CJ18"/>
  <c r="CK18"/>
  <c r="CL18"/>
  <c r="CM18"/>
  <c r="CN18"/>
  <c r="CO18"/>
  <c r="CP18"/>
  <c r="CQ18"/>
  <c r="CR18"/>
  <c r="CS18"/>
  <c r="CT18"/>
  <c r="CU18"/>
  <c r="CV18"/>
  <c r="CW18"/>
  <c r="CX18"/>
  <c r="CY18"/>
  <c r="CZ18"/>
  <c r="DA18"/>
  <c r="AN18"/>
  <c r="AO18"/>
  <c r="AP18"/>
  <c r="AQ18"/>
  <c r="AR18"/>
  <c r="AS18"/>
  <c r="AT18"/>
  <c r="AU18"/>
  <c r="AV18"/>
  <c r="AW18"/>
  <c r="AX18"/>
  <c r="AY18"/>
  <c r="AZ18"/>
  <c r="BA18"/>
  <c r="BB18"/>
  <c r="BC18"/>
  <c r="BD18"/>
  <c r="BE18"/>
  <c r="BF18"/>
  <c r="BG18"/>
  <c r="BH18"/>
  <c r="BJ18"/>
  <c r="BI18"/>
  <c r="Q18"/>
  <c r="R18"/>
  <c r="S18"/>
  <c r="T18"/>
  <c r="U18"/>
  <c r="V18"/>
  <c r="W18"/>
  <c r="X18"/>
  <c r="Y18"/>
  <c r="Z18"/>
  <c r="AA18"/>
  <c r="AB18"/>
  <c r="AC18"/>
  <c r="AD18"/>
  <c r="AE18"/>
  <c r="AF18"/>
  <c r="AG18"/>
  <c r="AH18"/>
  <c r="AI18"/>
  <c r="AJ18"/>
  <c r="AK18"/>
  <c r="AM18"/>
  <c r="AL18"/>
  <c r="N18"/>
  <c r="HV17"/>
  <c r="HW17"/>
  <c r="HX17"/>
  <c r="HY17"/>
  <c r="HZ17"/>
  <c r="IA17"/>
  <c r="IB17"/>
  <c r="IC17"/>
  <c r="ID17"/>
  <c r="IE17"/>
  <c r="IF17"/>
  <c r="IG17"/>
  <c r="IH17"/>
  <c r="II17"/>
  <c r="IJ17"/>
  <c r="IK17"/>
  <c r="IL17"/>
  <c r="IM17"/>
  <c r="IN17"/>
  <c r="IO17"/>
  <c r="IP17"/>
  <c r="IQ17"/>
  <c r="IR17"/>
  <c r="GY17"/>
  <c r="GZ17"/>
  <c r="HA17"/>
  <c r="HB17"/>
  <c r="HC17"/>
  <c r="HD17"/>
  <c r="HE17"/>
  <c r="HF17"/>
  <c r="HG17"/>
  <c r="HH17"/>
  <c r="HI17"/>
  <c r="HJ17"/>
  <c r="HK17"/>
  <c r="HL17"/>
  <c r="HM17"/>
  <c r="HN17"/>
  <c r="HO17"/>
  <c r="HP17"/>
  <c r="HQ17"/>
  <c r="HR17"/>
  <c r="HS17"/>
  <c r="HT17"/>
  <c r="HU17"/>
  <c r="GB17"/>
  <c r="GC17"/>
  <c r="GD17"/>
  <c r="GE17"/>
  <c r="GF17"/>
  <c r="GG17"/>
  <c r="GH17"/>
  <c r="GI17"/>
  <c r="GJ17"/>
  <c r="GK17"/>
  <c r="GL17"/>
  <c r="GM17"/>
  <c r="GN17"/>
  <c r="GO17"/>
  <c r="GP17"/>
  <c r="GQ17"/>
  <c r="GR17"/>
  <c r="GS17"/>
  <c r="GT17"/>
  <c r="GU17"/>
  <c r="GV17"/>
  <c r="GW17"/>
  <c r="GX17"/>
  <c r="FE17"/>
  <c r="FF17"/>
  <c r="FG17"/>
  <c r="FH17"/>
  <c r="FI17"/>
  <c r="FJ17"/>
  <c r="FK17"/>
  <c r="FL17"/>
  <c r="FM17"/>
  <c r="FN17"/>
  <c r="FO17"/>
  <c r="FP17"/>
  <c r="FQ17"/>
  <c r="FR17"/>
  <c r="FS17"/>
  <c r="FT17"/>
  <c r="FU17"/>
  <c r="FV17"/>
  <c r="FW17"/>
  <c r="FX17"/>
  <c r="FY17"/>
  <c r="FZ17"/>
  <c r="GA17"/>
  <c r="ET17"/>
  <c r="EU17"/>
  <c r="EW17"/>
  <c r="EZ17"/>
  <c r="EY17"/>
  <c r="EX17"/>
  <c r="DB17"/>
  <c r="DC17"/>
  <c r="DD17"/>
  <c r="DE17"/>
  <c r="DF17"/>
  <c r="DG17"/>
  <c r="DH17"/>
  <c r="DI17"/>
  <c r="DJ17"/>
  <c r="DK17"/>
  <c r="DL17"/>
  <c r="DM17"/>
  <c r="DN17"/>
  <c r="DO17"/>
  <c r="DP17"/>
  <c r="DQ17"/>
  <c r="DR17"/>
  <c r="DS17"/>
  <c r="DT17"/>
  <c r="DU17"/>
  <c r="DV17"/>
  <c r="DW17"/>
  <c r="DX17"/>
  <c r="DY17"/>
  <c r="DZ17"/>
  <c r="EA17"/>
  <c r="EB17"/>
  <c r="EC17"/>
  <c r="ED17"/>
  <c r="EE17"/>
  <c r="EF17"/>
  <c r="EG17"/>
  <c r="EH17"/>
  <c r="EI17"/>
  <c r="EJ17"/>
  <c r="EK17"/>
  <c r="EL17"/>
  <c r="EM17"/>
  <c r="EN17"/>
  <c r="EO17"/>
  <c r="EP17"/>
  <c r="EQ17"/>
  <c r="ER17"/>
  <c r="BK17"/>
  <c r="BL17"/>
  <c r="BM17"/>
  <c r="BN17"/>
  <c r="BO17"/>
  <c r="BP17"/>
  <c r="BQ17"/>
  <c r="BR17"/>
  <c r="BS17"/>
  <c r="BT17"/>
  <c r="BU17"/>
  <c r="BV17"/>
  <c r="BW17"/>
  <c r="BX17"/>
  <c r="BY17"/>
  <c r="BZ17"/>
  <c r="CA17"/>
  <c r="CB17"/>
  <c r="CC17"/>
  <c r="CD17"/>
  <c r="CE17"/>
  <c r="CF17"/>
  <c r="CG17"/>
  <c r="CH17"/>
  <c r="CI17"/>
  <c r="CJ17"/>
  <c r="CK17"/>
  <c r="CL17"/>
  <c r="CM17"/>
  <c r="CN17"/>
  <c r="CO17"/>
  <c r="CP17"/>
  <c r="CQ17"/>
  <c r="CR17"/>
  <c r="CS17"/>
  <c r="CT17"/>
  <c r="CU17"/>
  <c r="CV17"/>
  <c r="CW17"/>
  <c r="CX17"/>
  <c r="CY17"/>
  <c r="CZ17"/>
  <c r="DA17"/>
  <c r="AN17"/>
  <c r="AO17"/>
  <c r="AP17"/>
  <c r="AQ17"/>
  <c r="AR17"/>
  <c r="AS17"/>
  <c r="AT17"/>
  <c r="AU17"/>
  <c r="AV17"/>
  <c r="AW17"/>
  <c r="AX17"/>
  <c r="AY17"/>
  <c r="AZ17"/>
  <c r="BA17"/>
  <c r="BB17"/>
  <c r="BC17"/>
  <c r="BD17"/>
  <c r="BE17"/>
  <c r="BF17"/>
  <c r="BG17"/>
  <c r="BH17"/>
  <c r="BJ17"/>
  <c r="BI17"/>
  <c r="Q17"/>
  <c r="R17"/>
  <c r="S17"/>
  <c r="T17"/>
  <c r="U17"/>
  <c r="V17"/>
  <c r="W17"/>
  <c r="X17"/>
  <c r="Y17"/>
  <c r="Z17"/>
  <c r="AA17"/>
  <c r="AB17"/>
  <c r="AC17"/>
  <c r="AD17"/>
  <c r="AE17"/>
  <c r="AF17"/>
  <c r="AG17"/>
  <c r="AH17"/>
  <c r="AI17"/>
  <c r="AJ17"/>
  <c r="AK17"/>
  <c r="AM17"/>
  <c r="AL17"/>
  <c r="N17"/>
  <c r="HV16"/>
  <c r="HW16"/>
  <c r="HX16"/>
  <c r="HY16"/>
  <c r="HZ16"/>
  <c r="IA16"/>
  <c r="IB16"/>
  <c r="IC16"/>
  <c r="ID16"/>
  <c r="IE16"/>
  <c r="IF16"/>
  <c r="IG16"/>
  <c r="IH16"/>
  <c r="II16"/>
  <c r="IJ16"/>
  <c r="IK16"/>
  <c r="IL16"/>
  <c r="IM16"/>
  <c r="IN16"/>
  <c r="IO16"/>
  <c r="IP16"/>
  <c r="IQ16"/>
  <c r="IR16"/>
  <c r="GY16"/>
  <c r="GZ16"/>
  <c r="HA16"/>
  <c r="HB16"/>
  <c r="HC16"/>
  <c r="HD16"/>
  <c r="HE16"/>
  <c r="HF16"/>
  <c r="HG16"/>
  <c r="HH16"/>
  <c r="HI16"/>
  <c r="HJ16"/>
  <c r="HK16"/>
  <c r="HL16"/>
  <c r="HM16"/>
  <c r="HN16"/>
  <c r="HO16"/>
  <c r="HP16"/>
  <c r="HQ16"/>
  <c r="HR16"/>
  <c r="HS16"/>
  <c r="HT16"/>
  <c r="HU16"/>
  <c r="GB16"/>
  <c r="GC16"/>
  <c r="GD16"/>
  <c r="GE16"/>
  <c r="GF16"/>
  <c r="GG16"/>
  <c r="GH16"/>
  <c r="GI16"/>
  <c r="GJ16"/>
  <c r="GK16"/>
  <c r="GL16"/>
  <c r="GM16"/>
  <c r="GN16"/>
  <c r="GO16"/>
  <c r="GP16"/>
  <c r="GQ16"/>
  <c r="GR16"/>
  <c r="GS16"/>
  <c r="GT16"/>
  <c r="GU16"/>
  <c r="GV16"/>
  <c r="GW16"/>
  <c r="GX16"/>
  <c r="FE16"/>
  <c r="FF16"/>
  <c r="FG16"/>
  <c r="FH16"/>
  <c r="FI16"/>
  <c r="FJ16"/>
  <c r="FK16"/>
  <c r="FL16"/>
  <c r="FM16"/>
  <c r="FN16"/>
  <c r="FO16"/>
  <c r="FP16"/>
  <c r="FQ16"/>
  <c r="FR16"/>
  <c r="FS16"/>
  <c r="FT16"/>
  <c r="FU16"/>
  <c r="FV16"/>
  <c r="FW16"/>
  <c r="FX16"/>
  <c r="FY16"/>
  <c r="FZ16"/>
  <c r="GA16"/>
  <c r="ET16"/>
  <c r="EU16"/>
  <c r="EW16"/>
  <c r="EZ16"/>
  <c r="EY16"/>
  <c r="EX16"/>
  <c r="DB16"/>
  <c r="DC16"/>
  <c r="DD16"/>
  <c r="DE16"/>
  <c r="DF16"/>
  <c r="DG16"/>
  <c r="DH16"/>
  <c r="DI16"/>
  <c r="DJ16"/>
  <c r="DK16"/>
  <c r="DL16"/>
  <c r="DM16"/>
  <c r="DN16"/>
  <c r="DO16"/>
  <c r="DP16"/>
  <c r="DQ16"/>
  <c r="DR16"/>
  <c r="DS16"/>
  <c r="DT16"/>
  <c r="DU16"/>
  <c r="DV16"/>
  <c r="DW16"/>
  <c r="DX16"/>
  <c r="DY16"/>
  <c r="DZ16"/>
  <c r="EA16"/>
  <c r="EB16"/>
  <c r="EC16"/>
  <c r="ED16"/>
  <c r="EE16"/>
  <c r="EF16"/>
  <c r="EG16"/>
  <c r="EH16"/>
  <c r="EI16"/>
  <c r="EJ16"/>
  <c r="EK16"/>
  <c r="EL16"/>
  <c r="EM16"/>
  <c r="EN16"/>
  <c r="EO16"/>
  <c r="EP16"/>
  <c r="EQ16"/>
  <c r="ER16"/>
  <c r="BK16"/>
  <c r="BL16"/>
  <c r="BM16"/>
  <c r="BN16"/>
  <c r="BO16"/>
  <c r="BP16"/>
  <c r="BQ16"/>
  <c r="BR16"/>
  <c r="BS16"/>
  <c r="BT16"/>
  <c r="BU16"/>
  <c r="BV16"/>
  <c r="BW16"/>
  <c r="BX16"/>
  <c r="BY16"/>
  <c r="BZ16"/>
  <c r="CA16"/>
  <c r="CB16"/>
  <c r="CC16"/>
  <c r="CD16"/>
  <c r="CE16"/>
  <c r="CF16"/>
  <c r="CG16"/>
  <c r="CH16"/>
  <c r="CI16"/>
  <c r="CJ16"/>
  <c r="CK16"/>
  <c r="CL16"/>
  <c r="CM16"/>
  <c r="CN16"/>
  <c r="CO16"/>
  <c r="CP16"/>
  <c r="CQ16"/>
  <c r="CR16"/>
  <c r="CS16"/>
  <c r="CT16"/>
  <c r="CU16"/>
  <c r="CV16"/>
  <c r="CW16"/>
  <c r="CX16"/>
  <c r="CY16"/>
  <c r="CZ16"/>
  <c r="DA16"/>
  <c r="AN16"/>
  <c r="AO16"/>
  <c r="AP16"/>
  <c r="AQ16"/>
  <c r="AR16"/>
  <c r="AS16"/>
  <c r="AT16"/>
  <c r="AU16"/>
  <c r="AV16"/>
  <c r="AW16"/>
  <c r="AX16"/>
  <c r="AY16"/>
  <c r="AZ16"/>
  <c r="BA16"/>
  <c r="BB16"/>
  <c r="BC16"/>
  <c r="BD16"/>
  <c r="BE16"/>
  <c r="BF16"/>
  <c r="BG16"/>
  <c r="BH16"/>
  <c r="BJ16"/>
  <c r="BI16"/>
  <c r="Q16"/>
  <c r="R16"/>
  <c r="S16"/>
  <c r="T16"/>
  <c r="U16"/>
  <c r="V16"/>
  <c r="W16"/>
  <c r="X16"/>
  <c r="Y16"/>
  <c r="Z16"/>
  <c r="AA16"/>
  <c r="AB16"/>
  <c r="AC16"/>
  <c r="AD16"/>
  <c r="AE16"/>
  <c r="AF16"/>
  <c r="AG16"/>
  <c r="AH16"/>
  <c r="AI16"/>
  <c r="AJ16"/>
  <c r="AK16"/>
  <c r="AM16"/>
  <c r="AL16"/>
  <c r="N16"/>
  <c r="HV15"/>
  <c r="HW15"/>
  <c r="HX15"/>
  <c r="HY15"/>
  <c r="HZ15"/>
  <c r="IA15"/>
  <c r="IB15"/>
  <c r="IC15"/>
  <c r="ID15"/>
  <c r="IE15"/>
  <c r="IF15"/>
  <c r="IG15"/>
  <c r="IH15"/>
  <c r="II15"/>
  <c r="IJ15"/>
  <c r="IK15"/>
  <c r="IL15"/>
  <c r="IM15"/>
  <c r="IN15"/>
  <c r="IO15"/>
  <c r="IP15"/>
  <c r="IQ15"/>
  <c r="IR15"/>
  <c r="GY15"/>
  <c r="GZ15"/>
  <c r="HA15"/>
  <c r="HB15"/>
  <c r="HC15"/>
  <c r="HD15"/>
  <c r="HE15"/>
  <c r="HF15"/>
  <c r="HG15"/>
  <c r="HH15"/>
  <c r="HI15"/>
  <c r="HJ15"/>
  <c r="HK15"/>
  <c r="HL15"/>
  <c r="HM15"/>
  <c r="HN15"/>
  <c r="HO15"/>
  <c r="HP15"/>
  <c r="HQ15"/>
  <c r="HR15"/>
  <c r="HS15"/>
  <c r="HT15"/>
  <c r="HU15"/>
  <c r="GB15"/>
  <c r="GC15"/>
  <c r="GD15"/>
  <c r="GE15"/>
  <c r="GF15"/>
  <c r="GG15"/>
  <c r="GH15"/>
  <c r="GI15"/>
  <c r="GJ15"/>
  <c r="GK15"/>
  <c r="GL15"/>
  <c r="GM15"/>
  <c r="GN15"/>
  <c r="GO15"/>
  <c r="GP15"/>
  <c r="GQ15"/>
  <c r="GR15"/>
  <c r="GS15"/>
  <c r="GT15"/>
  <c r="GU15"/>
  <c r="GV15"/>
  <c r="GW15"/>
  <c r="GX15"/>
  <c r="FE15"/>
  <c r="FF15"/>
  <c r="FG15"/>
  <c r="FH15"/>
  <c r="FI15"/>
  <c r="FJ15"/>
  <c r="FK15"/>
  <c r="FL15"/>
  <c r="FM15"/>
  <c r="FN15"/>
  <c r="FO15"/>
  <c r="FP15"/>
  <c r="FQ15"/>
  <c r="FR15"/>
  <c r="FS15"/>
  <c r="FT15"/>
  <c r="FU15"/>
  <c r="FV15"/>
  <c r="FW15"/>
  <c r="FX15"/>
  <c r="FY15"/>
  <c r="FZ15"/>
  <c r="GA15"/>
  <c r="ET15"/>
  <c r="EU15"/>
  <c r="EW15"/>
  <c r="EZ15"/>
  <c r="EY15"/>
  <c r="EX15"/>
  <c r="DB15"/>
  <c r="DC15"/>
  <c r="DD15"/>
  <c r="DE15"/>
  <c r="DF15"/>
  <c r="DG15"/>
  <c r="DH15"/>
  <c r="DI15"/>
  <c r="DJ15"/>
  <c r="DK15"/>
  <c r="DL15"/>
  <c r="DM15"/>
  <c r="DN15"/>
  <c r="DO15"/>
  <c r="DP15"/>
  <c r="DQ15"/>
  <c r="DR15"/>
  <c r="DS15"/>
  <c r="DT15"/>
  <c r="DU15"/>
  <c r="DV15"/>
  <c r="DW15"/>
  <c r="DX15"/>
  <c r="DY15"/>
  <c r="DZ15"/>
  <c r="EA15"/>
  <c r="EB15"/>
  <c r="EC15"/>
  <c r="ED15"/>
  <c r="EE15"/>
  <c r="EF15"/>
  <c r="EG15"/>
  <c r="EH15"/>
  <c r="EI15"/>
  <c r="EJ15"/>
  <c r="EK15"/>
  <c r="EL15"/>
  <c r="EM15"/>
  <c r="EN15"/>
  <c r="EO15"/>
  <c r="EP15"/>
  <c r="EQ15"/>
  <c r="ER15"/>
  <c r="BK15"/>
  <c r="BL15"/>
  <c r="BM15"/>
  <c r="BN15"/>
  <c r="BO15"/>
  <c r="BP15"/>
  <c r="BQ15"/>
  <c r="BR15"/>
  <c r="BS15"/>
  <c r="BT15"/>
  <c r="BU15"/>
  <c r="BV15"/>
  <c r="BW15"/>
  <c r="BX15"/>
  <c r="BY15"/>
  <c r="BZ15"/>
  <c r="CA15"/>
  <c r="CB15"/>
  <c r="CC15"/>
  <c r="CD15"/>
  <c r="CE15"/>
  <c r="CF15"/>
  <c r="CG15"/>
  <c r="CH15"/>
  <c r="CI15"/>
  <c r="CJ15"/>
  <c r="CK15"/>
  <c r="CL15"/>
  <c r="CM15"/>
  <c r="CN15"/>
  <c r="CO15"/>
  <c r="CP15"/>
  <c r="CQ15"/>
  <c r="CR15"/>
  <c r="CS15"/>
  <c r="CT15"/>
  <c r="CU15"/>
  <c r="CV15"/>
  <c r="CW15"/>
  <c r="CX15"/>
  <c r="CY15"/>
  <c r="CZ15"/>
  <c r="DA15"/>
  <c r="AN15"/>
  <c r="AO15"/>
  <c r="AP15"/>
  <c r="AQ15"/>
  <c r="AR15"/>
  <c r="AS15"/>
  <c r="AT15"/>
  <c r="AU15"/>
  <c r="AV15"/>
  <c r="AW15"/>
  <c r="AX15"/>
  <c r="AY15"/>
  <c r="AZ15"/>
  <c r="BA15"/>
  <c r="BB15"/>
  <c r="BC15"/>
  <c r="BD15"/>
  <c r="BE15"/>
  <c r="BF15"/>
  <c r="BG15"/>
  <c r="BH15"/>
  <c r="BJ15"/>
  <c r="BI15"/>
  <c r="Q15"/>
  <c r="R15"/>
  <c r="S15"/>
  <c r="T15"/>
  <c r="U15"/>
  <c r="V15"/>
  <c r="W15"/>
  <c r="X15"/>
  <c r="Y15"/>
  <c r="Z15"/>
  <c r="AA15"/>
  <c r="AB15"/>
  <c r="AC15"/>
  <c r="AD15"/>
  <c r="AE15"/>
  <c r="AF15"/>
  <c r="AG15"/>
  <c r="AH15"/>
  <c r="AI15"/>
  <c r="AJ15"/>
  <c r="AK15"/>
  <c r="AM15"/>
  <c r="AL15"/>
  <c r="N15"/>
  <c r="HV14"/>
  <c r="HW14"/>
  <c r="HX14"/>
  <c r="HY14"/>
  <c r="HZ14"/>
  <c r="IA14"/>
  <c r="IB14"/>
  <c r="IC14"/>
  <c r="ID14"/>
  <c r="IE14"/>
  <c r="IF14"/>
  <c r="IG14"/>
  <c r="IH14"/>
  <c r="II14"/>
  <c r="IJ14"/>
  <c r="IK14"/>
  <c r="IL14"/>
  <c r="IM14"/>
  <c r="IN14"/>
  <c r="IO14"/>
  <c r="IP14"/>
  <c r="IQ14"/>
  <c r="IR14"/>
  <c r="GY14"/>
  <c r="GZ14"/>
  <c r="HA14"/>
  <c r="HB14"/>
  <c r="HC14"/>
  <c r="HD14"/>
  <c r="HE14"/>
  <c r="HF14"/>
  <c r="HG14"/>
  <c r="HH14"/>
  <c r="HI14"/>
  <c r="HJ14"/>
  <c r="HK14"/>
  <c r="HL14"/>
  <c r="HM14"/>
  <c r="HN14"/>
  <c r="HO14"/>
  <c r="HP14"/>
  <c r="HQ14"/>
  <c r="HR14"/>
  <c r="HS14"/>
  <c r="HT14"/>
  <c r="HU14"/>
  <c r="GB14"/>
  <c r="GC14"/>
  <c r="GD14"/>
  <c r="GE14"/>
  <c r="GF14"/>
  <c r="GG14"/>
  <c r="GH14"/>
  <c r="GI14"/>
  <c r="GJ14"/>
  <c r="GK14"/>
  <c r="GL14"/>
  <c r="GM14"/>
  <c r="GN14"/>
  <c r="GO14"/>
  <c r="GP14"/>
  <c r="GQ14"/>
  <c r="GR14"/>
  <c r="GS14"/>
  <c r="GT14"/>
  <c r="GU14"/>
  <c r="GV14"/>
  <c r="GW14"/>
  <c r="GX14"/>
  <c r="FE14"/>
  <c r="FF14"/>
  <c r="FG14"/>
  <c r="FH14"/>
  <c r="FI14"/>
  <c r="FJ14"/>
  <c r="FK14"/>
  <c r="FL14"/>
  <c r="FM14"/>
  <c r="FN14"/>
  <c r="FO14"/>
  <c r="FP14"/>
  <c r="FQ14"/>
  <c r="FR14"/>
  <c r="FS14"/>
  <c r="FT14"/>
  <c r="FU14"/>
  <c r="FV14"/>
  <c r="FW14"/>
  <c r="FX14"/>
  <c r="FY14"/>
  <c r="FZ14"/>
  <c r="GA14"/>
  <c r="ET14"/>
  <c r="EU14"/>
  <c r="EW14"/>
  <c r="EZ14"/>
  <c r="EY14"/>
  <c r="EX14"/>
  <c r="DB14"/>
  <c r="DC14"/>
  <c r="DD14"/>
  <c r="DE14"/>
  <c r="DF14"/>
  <c r="DG14"/>
  <c r="DH14"/>
  <c r="DI14"/>
  <c r="DJ14"/>
  <c r="DK14"/>
  <c r="DL14"/>
  <c r="DM14"/>
  <c r="DN14"/>
  <c r="DO14"/>
  <c r="DP14"/>
  <c r="DQ14"/>
  <c r="DR14"/>
  <c r="DS14"/>
  <c r="DT14"/>
  <c r="DU14"/>
  <c r="DV14"/>
  <c r="DW14"/>
  <c r="DX14"/>
  <c r="DY14"/>
  <c r="DZ14"/>
  <c r="EA14"/>
  <c r="EB14"/>
  <c r="EC14"/>
  <c r="ED14"/>
  <c r="EE14"/>
  <c r="EF14"/>
  <c r="EG14"/>
  <c r="EH14"/>
  <c r="EI14"/>
  <c r="EJ14"/>
  <c r="EK14"/>
  <c r="EL14"/>
  <c r="EM14"/>
  <c r="EN14"/>
  <c r="EO14"/>
  <c r="EP14"/>
  <c r="EQ14"/>
  <c r="ER14"/>
  <c r="BK14"/>
  <c r="BL14"/>
  <c r="BM14"/>
  <c r="BN14"/>
  <c r="BO14"/>
  <c r="BP14"/>
  <c r="BQ14"/>
  <c r="BR14"/>
  <c r="BS14"/>
  <c r="BT14"/>
  <c r="BU14"/>
  <c r="BV14"/>
  <c r="BW14"/>
  <c r="BX14"/>
  <c r="BY14"/>
  <c r="BZ14"/>
  <c r="CA14"/>
  <c r="CB14"/>
  <c r="CC14"/>
  <c r="CD14"/>
  <c r="CE14"/>
  <c r="CF14"/>
  <c r="CG14"/>
  <c r="CH14"/>
  <c r="CI14"/>
  <c r="CJ14"/>
  <c r="CK14"/>
  <c r="CL14"/>
  <c r="CM14"/>
  <c r="CN14"/>
  <c r="CO14"/>
  <c r="CP14"/>
  <c r="CQ14"/>
  <c r="CR14"/>
  <c r="CS14"/>
  <c r="CT14"/>
  <c r="CU14"/>
  <c r="CV14"/>
  <c r="CW14"/>
  <c r="CX14"/>
  <c r="CY14"/>
  <c r="CZ14"/>
  <c r="DA14"/>
  <c r="AN14"/>
  <c r="AO14"/>
  <c r="AP14"/>
  <c r="AQ14"/>
  <c r="AR14"/>
  <c r="AS14"/>
  <c r="AT14"/>
  <c r="AU14"/>
  <c r="AV14"/>
  <c r="AW14"/>
  <c r="AX14"/>
  <c r="AY14"/>
  <c r="AZ14"/>
  <c r="BA14"/>
  <c r="BB14"/>
  <c r="BC14"/>
  <c r="BD14"/>
  <c r="BE14"/>
  <c r="BF14"/>
  <c r="BG14"/>
  <c r="BH14"/>
  <c r="BJ14"/>
  <c r="BI14"/>
  <c r="Q14"/>
  <c r="R14"/>
  <c r="S14"/>
  <c r="T14"/>
  <c r="U14"/>
  <c r="V14"/>
  <c r="W14"/>
  <c r="X14"/>
  <c r="Y14"/>
  <c r="Z14"/>
  <c r="AA14"/>
  <c r="AB14"/>
  <c r="AC14"/>
  <c r="AD14"/>
  <c r="AE14"/>
  <c r="AF14"/>
  <c r="AG14"/>
  <c r="AH14"/>
  <c r="AI14"/>
  <c r="AJ14"/>
  <c r="AK14"/>
  <c r="AM14"/>
  <c r="AL14"/>
  <c r="N14"/>
  <c r="HV13"/>
  <c r="HW13"/>
  <c r="HX13"/>
  <c r="HY13"/>
  <c r="HZ13"/>
  <c r="IA13"/>
  <c r="IB13"/>
  <c r="IC13"/>
  <c r="ID13"/>
  <c r="IE13"/>
  <c r="IF13"/>
  <c r="IG13"/>
  <c r="IH13"/>
  <c r="II13"/>
  <c r="IJ13"/>
  <c r="IK13"/>
  <c r="IL13"/>
  <c r="IM13"/>
  <c r="IN13"/>
  <c r="IO13"/>
  <c r="IP13"/>
  <c r="IQ13"/>
  <c r="IR13"/>
  <c r="GY13"/>
  <c r="GZ13"/>
  <c r="HA13"/>
  <c r="HB13"/>
  <c r="HC13"/>
  <c r="HD13"/>
  <c r="HE13"/>
  <c r="HF13"/>
  <c r="HG13"/>
  <c r="HH13"/>
  <c r="HI13"/>
  <c r="HJ13"/>
  <c r="HK13"/>
  <c r="HL13"/>
  <c r="HM13"/>
  <c r="HN13"/>
  <c r="HO13"/>
  <c r="HP13"/>
  <c r="HQ13"/>
  <c r="HR13"/>
  <c r="HS13"/>
  <c r="HT13"/>
  <c r="HU13"/>
  <c r="GB13"/>
  <c r="GC13"/>
  <c r="GD13"/>
  <c r="GE13"/>
  <c r="GF13"/>
  <c r="GG13"/>
  <c r="GH13"/>
  <c r="GI13"/>
  <c r="GJ13"/>
  <c r="GK13"/>
  <c r="GL13"/>
  <c r="GM13"/>
  <c r="GN13"/>
  <c r="GO13"/>
  <c r="GP13"/>
  <c r="GQ13"/>
  <c r="GR13"/>
  <c r="GS13"/>
  <c r="GT13"/>
  <c r="GU13"/>
  <c r="GV13"/>
  <c r="GW13"/>
  <c r="GX13"/>
  <c r="FE13"/>
  <c r="FF13"/>
  <c r="FG13"/>
  <c r="FH13"/>
  <c r="FI13"/>
  <c r="FJ13"/>
  <c r="FK13"/>
  <c r="FL13"/>
  <c r="FM13"/>
  <c r="FN13"/>
  <c r="FO13"/>
  <c r="FP13"/>
  <c r="FQ13"/>
  <c r="FR13"/>
  <c r="FS13"/>
  <c r="FT13"/>
  <c r="FU13"/>
  <c r="FV13"/>
  <c r="FW13"/>
  <c r="FX13"/>
  <c r="FY13"/>
  <c r="FZ13"/>
  <c r="GA13"/>
  <c r="ET13"/>
  <c r="EU13"/>
  <c r="EW13"/>
  <c r="EZ13"/>
  <c r="EY13"/>
  <c r="EX13"/>
  <c r="DB13"/>
  <c r="DC13"/>
  <c r="DD13"/>
  <c r="DE13"/>
  <c r="DF13"/>
  <c r="DG13"/>
  <c r="DH13"/>
  <c r="DI13"/>
  <c r="DJ13"/>
  <c r="DK13"/>
  <c r="DL13"/>
  <c r="DM13"/>
  <c r="DN13"/>
  <c r="DO13"/>
  <c r="DP13"/>
  <c r="DQ13"/>
  <c r="DR13"/>
  <c r="DS13"/>
  <c r="DT13"/>
  <c r="DU13"/>
  <c r="DV13"/>
  <c r="DW13"/>
  <c r="DX13"/>
  <c r="DY13"/>
  <c r="DZ13"/>
  <c r="EA13"/>
  <c r="EB13"/>
  <c r="EC13"/>
  <c r="ED13"/>
  <c r="EE13"/>
  <c r="EF13"/>
  <c r="EG13"/>
  <c r="EH13"/>
  <c r="EI13"/>
  <c r="EJ13"/>
  <c r="EK13"/>
  <c r="EL13"/>
  <c r="EM13"/>
  <c r="EN13"/>
  <c r="EO13"/>
  <c r="EP13"/>
  <c r="EQ13"/>
  <c r="ER13"/>
  <c r="BK13"/>
  <c r="BL13"/>
  <c r="BM13"/>
  <c r="BN13"/>
  <c r="BO13"/>
  <c r="BP13"/>
  <c r="BQ13"/>
  <c r="BR13"/>
  <c r="BS13"/>
  <c r="BT13"/>
  <c r="BU13"/>
  <c r="BV13"/>
  <c r="BW13"/>
  <c r="BX13"/>
  <c r="BY13"/>
  <c r="BZ13"/>
  <c r="CA13"/>
  <c r="CB13"/>
  <c r="CC13"/>
  <c r="CD13"/>
  <c r="CE13"/>
  <c r="CF13"/>
  <c r="CG13"/>
  <c r="CH13"/>
  <c r="CI13"/>
  <c r="CJ13"/>
  <c r="CK13"/>
  <c r="CL13"/>
  <c r="CM13"/>
  <c r="CN13"/>
  <c r="CO13"/>
  <c r="CP13"/>
  <c r="CQ13"/>
  <c r="CR13"/>
  <c r="CS13"/>
  <c r="CT13"/>
  <c r="CU13"/>
  <c r="CV13"/>
  <c r="CW13"/>
  <c r="CX13"/>
  <c r="CY13"/>
  <c r="CZ13"/>
  <c r="DA13"/>
  <c r="AN13"/>
  <c r="AO13"/>
  <c r="AP13"/>
  <c r="AQ13"/>
  <c r="AR13"/>
  <c r="AS13"/>
  <c r="AT13"/>
  <c r="AU13"/>
  <c r="AV13"/>
  <c r="AW13"/>
  <c r="AX13"/>
  <c r="AY13"/>
  <c r="AZ13"/>
  <c r="BA13"/>
  <c r="BB13"/>
  <c r="BC13"/>
  <c r="BD13"/>
  <c r="BE13"/>
  <c r="BF13"/>
  <c r="BG13"/>
  <c r="BH13"/>
  <c r="BJ13"/>
  <c r="BI13"/>
  <c r="Q13"/>
  <c r="R13"/>
  <c r="S13"/>
  <c r="T13"/>
  <c r="U13"/>
  <c r="V13"/>
  <c r="W13"/>
  <c r="X13"/>
  <c r="Y13"/>
  <c r="Z13"/>
  <c r="AA13"/>
  <c r="AB13"/>
  <c r="AC13"/>
  <c r="AD13"/>
  <c r="AE13"/>
  <c r="AF13"/>
  <c r="AG13"/>
  <c r="AH13"/>
  <c r="AI13"/>
  <c r="AJ13"/>
  <c r="AK13"/>
  <c r="AM13"/>
  <c r="AL13"/>
  <c r="N13"/>
  <c r="HV12"/>
  <c r="HW12"/>
  <c r="HX12"/>
  <c r="HY12"/>
  <c r="HZ12"/>
  <c r="IA12"/>
  <c r="IB12"/>
  <c r="IC12"/>
  <c r="ID12"/>
  <c r="IE12"/>
  <c r="IF12"/>
  <c r="IG12"/>
  <c r="IH12"/>
  <c r="II12"/>
  <c r="IJ12"/>
  <c r="IK12"/>
  <c r="IL12"/>
  <c r="IM12"/>
  <c r="IN12"/>
  <c r="IO12"/>
  <c r="IP12"/>
  <c r="IQ12"/>
  <c r="IR12"/>
  <c r="GY12"/>
  <c r="GZ12"/>
  <c r="HA12"/>
  <c r="HB12"/>
  <c r="HC12"/>
  <c r="HD12"/>
  <c r="HE12"/>
  <c r="HF12"/>
  <c r="HG12"/>
  <c r="HH12"/>
  <c r="HI12"/>
  <c r="HJ12"/>
  <c r="HK12"/>
  <c r="HL12"/>
  <c r="HM12"/>
  <c r="HN12"/>
  <c r="HO12"/>
  <c r="HP12"/>
  <c r="HQ12"/>
  <c r="HR12"/>
  <c r="HS12"/>
  <c r="HT12"/>
  <c r="HU12"/>
  <c r="GB12"/>
  <c r="GC12"/>
  <c r="GD12"/>
  <c r="GE12"/>
  <c r="GF12"/>
  <c r="GG12"/>
  <c r="GH12"/>
  <c r="GI12"/>
  <c r="GJ12"/>
  <c r="GK12"/>
  <c r="GL12"/>
  <c r="GM12"/>
  <c r="GN12"/>
  <c r="GO12"/>
  <c r="GP12"/>
  <c r="GQ12"/>
  <c r="GR12"/>
  <c r="GS12"/>
  <c r="GT12"/>
  <c r="GU12"/>
  <c r="GV12"/>
  <c r="GW12"/>
  <c r="GX12"/>
  <c r="FE12"/>
  <c r="FF12"/>
  <c r="FG12"/>
  <c r="FH12"/>
  <c r="FI12"/>
  <c r="FJ12"/>
  <c r="FK12"/>
  <c r="FL12"/>
  <c r="FM12"/>
  <c r="FN12"/>
  <c r="FO12"/>
  <c r="FP12"/>
  <c r="FQ12"/>
  <c r="FR12"/>
  <c r="FS12"/>
  <c r="FT12"/>
  <c r="FU12"/>
  <c r="FV12"/>
  <c r="FW12"/>
  <c r="FX12"/>
  <c r="FY12"/>
  <c r="FZ12"/>
  <c r="GA12"/>
  <c r="ET12"/>
  <c r="EU12"/>
  <c r="EW12"/>
  <c r="EZ12"/>
  <c r="EY12"/>
  <c r="EX12"/>
  <c r="DB12"/>
  <c r="DC12"/>
  <c r="DD12"/>
  <c r="DE12"/>
  <c r="DF12"/>
  <c r="DG12"/>
  <c r="DH12"/>
  <c r="DI12"/>
  <c r="DJ12"/>
  <c r="DK12"/>
  <c r="DL12"/>
  <c r="DM12"/>
  <c r="DN12"/>
  <c r="DO12"/>
  <c r="DP12"/>
  <c r="DQ12"/>
  <c r="DR12"/>
  <c r="DS12"/>
  <c r="DT12"/>
  <c r="DU12"/>
  <c r="DV12"/>
  <c r="DW12"/>
  <c r="DX12"/>
  <c r="DY12"/>
  <c r="DZ12"/>
  <c r="EA12"/>
  <c r="EB12"/>
  <c r="EC12"/>
  <c r="ED12"/>
  <c r="EE12"/>
  <c r="EF12"/>
  <c r="EG12"/>
  <c r="EH12"/>
  <c r="EI12"/>
  <c r="EJ12"/>
  <c r="EK12"/>
  <c r="EL12"/>
  <c r="EM12"/>
  <c r="EN12"/>
  <c r="EO12"/>
  <c r="EP12"/>
  <c r="EQ12"/>
  <c r="ER12"/>
  <c r="BK12"/>
  <c r="BL12"/>
  <c r="BM12"/>
  <c r="BN12"/>
  <c r="BO12"/>
  <c r="BP12"/>
  <c r="BQ12"/>
  <c r="BR12"/>
  <c r="BS12"/>
  <c r="BT12"/>
  <c r="BU12"/>
  <c r="BV12"/>
  <c r="BW12"/>
  <c r="BX12"/>
  <c r="BY12"/>
  <c r="BZ12"/>
  <c r="CA12"/>
  <c r="CB12"/>
  <c r="CC12"/>
  <c r="CD12"/>
  <c r="CE12"/>
  <c r="CF12"/>
  <c r="CG12"/>
  <c r="CH12"/>
  <c r="CI12"/>
  <c r="CJ12"/>
  <c r="CK12"/>
  <c r="CL12"/>
  <c r="CM12"/>
  <c r="CN12"/>
  <c r="CO12"/>
  <c r="CP12"/>
  <c r="CQ12"/>
  <c r="CR12"/>
  <c r="CS12"/>
  <c r="CT12"/>
  <c r="CU12"/>
  <c r="CV12"/>
  <c r="CW12"/>
  <c r="CX12"/>
  <c r="CY12"/>
  <c r="CZ12"/>
  <c r="DA12"/>
  <c r="AN12"/>
  <c r="AO12"/>
  <c r="AP12"/>
  <c r="AQ12"/>
  <c r="AR12"/>
  <c r="AS12"/>
  <c r="AT12"/>
  <c r="AU12"/>
  <c r="AV12"/>
  <c r="AW12"/>
  <c r="AX12"/>
  <c r="AY12"/>
  <c r="AZ12"/>
  <c r="BA12"/>
  <c r="BB12"/>
  <c r="BC12"/>
  <c r="BD12"/>
  <c r="BE12"/>
  <c r="BF12"/>
  <c r="BG12"/>
  <c r="BH12"/>
  <c r="BJ12"/>
  <c r="BI12"/>
  <c r="Q12"/>
  <c r="R12"/>
  <c r="S12"/>
  <c r="T12"/>
  <c r="U12"/>
  <c r="V12"/>
  <c r="W12"/>
  <c r="X12"/>
  <c r="Y12"/>
  <c r="Z12"/>
  <c r="AA12"/>
  <c r="AB12"/>
  <c r="AC12"/>
  <c r="AD12"/>
  <c r="AE12"/>
  <c r="AF12"/>
  <c r="AG12"/>
  <c r="AH12"/>
  <c r="AI12"/>
  <c r="AJ12"/>
  <c r="AK12"/>
  <c r="AM12"/>
  <c r="AL12"/>
  <c r="N12"/>
  <c r="HV11"/>
  <c r="HW11"/>
  <c r="HX11"/>
  <c r="HY11"/>
  <c r="HZ11"/>
  <c r="IA11"/>
  <c r="IB11"/>
  <c r="IC11"/>
  <c r="ID11"/>
  <c r="IE11"/>
  <c r="IF11"/>
  <c r="IG11"/>
  <c r="IH11"/>
  <c r="II11"/>
  <c r="IJ11"/>
  <c r="IK11"/>
  <c r="IL11"/>
  <c r="IM11"/>
  <c r="IN11"/>
  <c r="IO11"/>
  <c r="IP11"/>
  <c r="IQ11"/>
  <c r="IR11"/>
  <c r="GY11"/>
  <c r="GZ11"/>
  <c r="HA11"/>
  <c r="HB11"/>
  <c r="HC11"/>
  <c r="HD11"/>
  <c r="HE11"/>
  <c r="HF11"/>
  <c r="HG11"/>
  <c r="HH11"/>
  <c r="HI11"/>
  <c r="HJ11"/>
  <c r="HK11"/>
  <c r="HL11"/>
  <c r="HM11"/>
  <c r="HN11"/>
  <c r="HO11"/>
  <c r="HP11"/>
  <c r="HQ11"/>
  <c r="HR11"/>
  <c r="HS11"/>
  <c r="HT11"/>
  <c r="HU11"/>
  <c r="GB11"/>
  <c r="GC11"/>
  <c r="GD11"/>
  <c r="GE11"/>
  <c r="GF11"/>
  <c r="GG11"/>
  <c r="GH11"/>
  <c r="GI11"/>
  <c r="GJ11"/>
  <c r="GK11"/>
  <c r="GL11"/>
  <c r="GM11"/>
  <c r="GN11"/>
  <c r="GO11"/>
  <c r="GP11"/>
  <c r="GQ11"/>
  <c r="GR11"/>
  <c r="GS11"/>
  <c r="GT11"/>
  <c r="GU11"/>
  <c r="GV11"/>
  <c r="GW11"/>
  <c r="GX11"/>
  <c r="FE11"/>
  <c r="FF11"/>
  <c r="FG11"/>
  <c r="FH11"/>
  <c r="FI11"/>
  <c r="FJ11"/>
  <c r="FK11"/>
  <c r="FL11"/>
  <c r="FM11"/>
  <c r="FN11"/>
  <c r="FO11"/>
  <c r="FP11"/>
  <c r="FQ11"/>
  <c r="FR11"/>
  <c r="FS11"/>
  <c r="FT11"/>
  <c r="FU11"/>
  <c r="FV11"/>
  <c r="FW11"/>
  <c r="FX11"/>
  <c r="FY11"/>
  <c r="FZ11"/>
  <c r="GA11"/>
  <c r="ET11"/>
  <c r="EU11"/>
  <c r="EW11"/>
  <c r="EZ11"/>
  <c r="EY11"/>
  <c r="EX11"/>
  <c r="DB11"/>
  <c r="DC11"/>
  <c r="DD11"/>
  <c r="DE11"/>
  <c r="DF11"/>
  <c r="DG11"/>
  <c r="DH11"/>
  <c r="DI11"/>
  <c r="DJ11"/>
  <c r="DK11"/>
  <c r="DL11"/>
  <c r="DM11"/>
  <c r="DN11"/>
  <c r="DO11"/>
  <c r="DP11"/>
  <c r="DQ11"/>
  <c r="DR11"/>
  <c r="DS11"/>
  <c r="DT11"/>
  <c r="DU11"/>
  <c r="DV11"/>
  <c r="DW11"/>
  <c r="DX11"/>
  <c r="DY11"/>
  <c r="DZ11"/>
  <c r="EA11"/>
  <c r="EB11"/>
  <c r="EC11"/>
  <c r="ED11"/>
  <c r="EE11"/>
  <c r="EF11"/>
  <c r="EG11"/>
  <c r="EH11"/>
  <c r="EI11"/>
  <c r="EJ11"/>
  <c r="EK11"/>
  <c r="EL11"/>
  <c r="EM11"/>
  <c r="EN11"/>
  <c r="EO11"/>
  <c r="EP11"/>
  <c r="EQ11"/>
  <c r="ER11"/>
  <c r="BK11"/>
  <c r="BL11"/>
  <c r="BM11"/>
  <c r="BN11"/>
  <c r="BO11"/>
  <c r="BP11"/>
  <c r="BQ11"/>
  <c r="BR11"/>
  <c r="BS11"/>
  <c r="BT11"/>
  <c r="BU11"/>
  <c r="BV11"/>
  <c r="BW11"/>
  <c r="BX11"/>
  <c r="BY11"/>
  <c r="BZ11"/>
  <c r="CA11"/>
  <c r="CB11"/>
  <c r="CC11"/>
  <c r="CD11"/>
  <c r="CE11"/>
  <c r="CF11"/>
  <c r="CG11"/>
  <c r="CH11"/>
  <c r="CI11"/>
  <c r="CJ11"/>
  <c r="CK11"/>
  <c r="CL11"/>
  <c r="CM11"/>
  <c r="CN11"/>
  <c r="CO11"/>
  <c r="CP11"/>
  <c r="CQ11"/>
  <c r="CR11"/>
  <c r="CS11"/>
  <c r="CT11"/>
  <c r="CU11"/>
  <c r="CV11"/>
  <c r="CW11"/>
  <c r="CX11"/>
  <c r="CY11"/>
  <c r="CZ11"/>
  <c r="DA11"/>
  <c r="AN11"/>
  <c r="AO11"/>
  <c r="AP11"/>
  <c r="AQ11"/>
  <c r="AR11"/>
  <c r="AS11"/>
  <c r="AT11"/>
  <c r="AU11"/>
  <c r="AV11"/>
  <c r="AW11"/>
  <c r="AX11"/>
  <c r="AY11"/>
  <c r="AZ11"/>
  <c r="BA11"/>
  <c r="BB11"/>
  <c r="BC11"/>
  <c r="BD11"/>
  <c r="BE11"/>
  <c r="BF11"/>
  <c r="BG11"/>
  <c r="BH11"/>
  <c r="BJ11"/>
  <c r="BI11"/>
  <c r="Q11"/>
  <c r="R11"/>
  <c r="S11"/>
  <c r="T11"/>
  <c r="U11"/>
  <c r="V11"/>
  <c r="W11"/>
  <c r="X11"/>
  <c r="Y11"/>
  <c r="Z11"/>
  <c r="AA11"/>
  <c r="AB11"/>
  <c r="AC11"/>
  <c r="AD11"/>
  <c r="AE11"/>
  <c r="AF11"/>
  <c r="AG11"/>
  <c r="AH11"/>
  <c r="AI11"/>
  <c r="AJ11"/>
  <c r="AK11"/>
  <c r="AM11"/>
  <c r="AL11"/>
  <c r="N11"/>
  <c r="IS6"/>
  <c r="HV17" i="64"/>
  <c r="HW17"/>
  <c r="HX17"/>
  <c r="HY17"/>
  <c r="HZ17"/>
  <c r="IA17"/>
  <c r="IB17"/>
  <c r="IC17"/>
  <c r="ID17"/>
  <c r="IE17"/>
  <c r="IF17"/>
  <c r="IG17"/>
  <c r="IH17"/>
  <c r="II17"/>
  <c r="IJ17"/>
  <c r="IK17"/>
  <c r="IL17"/>
  <c r="IM17"/>
  <c r="IN17"/>
  <c r="IO17"/>
  <c r="IP17"/>
  <c r="IQ17"/>
  <c r="IR17"/>
  <c r="GY17"/>
  <c r="GZ17"/>
  <c r="HA17"/>
  <c r="HB17"/>
  <c r="HC17"/>
  <c r="HD17"/>
  <c r="HE17"/>
  <c r="HF17"/>
  <c r="HG17"/>
  <c r="HH17"/>
  <c r="HI17"/>
  <c r="HJ17"/>
  <c r="HK17"/>
  <c r="HL17"/>
  <c r="HM17"/>
  <c r="HN17"/>
  <c r="HO17"/>
  <c r="HP17"/>
  <c r="HQ17"/>
  <c r="HR17"/>
  <c r="HS17"/>
  <c r="HT17"/>
  <c r="HU17"/>
  <c r="GB17"/>
  <c r="GC17"/>
  <c r="GD17"/>
  <c r="GE17"/>
  <c r="GF17"/>
  <c r="GG17"/>
  <c r="GH17"/>
  <c r="GI17"/>
  <c r="GJ17"/>
  <c r="GK17"/>
  <c r="GL17"/>
  <c r="GM17"/>
  <c r="GN17"/>
  <c r="GO17"/>
  <c r="GP17"/>
  <c r="GQ17"/>
  <c r="GR17"/>
  <c r="GS17"/>
  <c r="GT17"/>
  <c r="GU17"/>
  <c r="GV17"/>
  <c r="GW17"/>
  <c r="GX17"/>
  <c r="FE17"/>
  <c r="FF17"/>
  <c r="FG17"/>
  <c r="FH17"/>
  <c r="FI17"/>
  <c r="FJ17"/>
  <c r="FK17"/>
  <c r="FL17"/>
  <c r="FM17"/>
  <c r="FN17"/>
  <c r="FO17"/>
  <c r="FP17"/>
  <c r="FQ17"/>
  <c r="FR17"/>
  <c r="FS17"/>
  <c r="FT17"/>
  <c r="FU17"/>
  <c r="FV17"/>
  <c r="FW17"/>
  <c r="FX17"/>
  <c r="FY17"/>
  <c r="FZ17"/>
  <c r="GA17"/>
  <c r="ET17"/>
  <c r="EU17"/>
  <c r="EW17"/>
  <c r="EZ17"/>
  <c r="EY17"/>
  <c r="EX17"/>
  <c r="DB17"/>
  <c r="DC17"/>
  <c r="DD17"/>
  <c r="DE17"/>
  <c r="DF17"/>
  <c r="DG17"/>
  <c r="DH17"/>
  <c r="DI17"/>
  <c r="DJ17"/>
  <c r="DK17"/>
  <c r="DL17"/>
  <c r="DM17"/>
  <c r="DN17"/>
  <c r="DO17"/>
  <c r="DP17"/>
  <c r="DQ17"/>
  <c r="DR17"/>
  <c r="DS17"/>
  <c r="DT17"/>
  <c r="DU17"/>
  <c r="DV17"/>
  <c r="DW17"/>
  <c r="DX17"/>
  <c r="DY17"/>
  <c r="DZ17"/>
  <c r="EA17"/>
  <c r="EB17"/>
  <c r="EC17"/>
  <c r="ED17"/>
  <c r="EE17"/>
  <c r="EF17"/>
  <c r="EG17"/>
  <c r="EH17"/>
  <c r="EI17"/>
  <c r="EJ17"/>
  <c r="EK17"/>
  <c r="EL17"/>
  <c r="EM17"/>
  <c r="EN17"/>
  <c r="EO17"/>
  <c r="EP17"/>
  <c r="EQ17"/>
  <c r="ER17"/>
  <c r="BK17"/>
  <c r="BL17"/>
  <c r="BM17"/>
  <c r="BN17"/>
  <c r="BO17"/>
  <c r="BP17"/>
  <c r="BQ17"/>
  <c r="BR17"/>
  <c r="BS17"/>
  <c r="BT17"/>
  <c r="BU17"/>
  <c r="BV17"/>
  <c r="BW17"/>
  <c r="BX17"/>
  <c r="BY17"/>
  <c r="BZ17"/>
  <c r="CA17"/>
  <c r="CB17"/>
  <c r="CC17"/>
  <c r="CD17"/>
  <c r="CE17"/>
  <c r="CF17"/>
  <c r="CG17"/>
  <c r="CH17"/>
  <c r="CI17"/>
  <c r="CJ17"/>
  <c r="CK17"/>
  <c r="CL17"/>
  <c r="CM17"/>
  <c r="CN17"/>
  <c r="CO17"/>
  <c r="CP17"/>
  <c r="CQ17"/>
  <c r="CR17"/>
  <c r="CS17"/>
  <c r="CT17"/>
  <c r="CU17"/>
  <c r="CV17"/>
  <c r="CW17"/>
  <c r="CX17"/>
  <c r="CY17"/>
  <c r="CZ17"/>
  <c r="DA17"/>
  <c r="AN17"/>
  <c r="AO17"/>
  <c r="AP17"/>
  <c r="AQ17"/>
  <c r="AR17"/>
  <c r="AS17"/>
  <c r="AT17"/>
  <c r="AU17"/>
  <c r="AV17"/>
  <c r="AW17"/>
  <c r="AX17"/>
  <c r="AY17"/>
  <c r="AZ17"/>
  <c r="BA17"/>
  <c r="BB17"/>
  <c r="BC17"/>
  <c r="BD17"/>
  <c r="BE17"/>
  <c r="BF17"/>
  <c r="BG17"/>
  <c r="BH17"/>
  <c r="BJ17"/>
  <c r="BI17"/>
  <c r="Q17"/>
  <c r="R17"/>
  <c r="S17"/>
  <c r="T17"/>
  <c r="U17"/>
  <c r="V17"/>
  <c r="W17"/>
  <c r="X17"/>
  <c r="Y17"/>
  <c r="Z17"/>
  <c r="AA17"/>
  <c r="AB17"/>
  <c r="AC17"/>
  <c r="AD17"/>
  <c r="AE17"/>
  <c r="AF17"/>
  <c r="AG17"/>
  <c r="AH17"/>
  <c r="AI17"/>
  <c r="AJ17"/>
  <c r="AK17"/>
  <c r="AM17"/>
  <c r="AL17"/>
  <c r="N17"/>
  <c r="HV16"/>
  <c r="HW16"/>
  <c r="HX16"/>
  <c r="HY16"/>
  <c r="HZ16"/>
  <c r="IA16"/>
  <c r="IB16"/>
  <c r="IC16"/>
  <c r="ID16"/>
  <c r="IE16"/>
  <c r="IF16"/>
  <c r="IG16"/>
  <c r="IH16"/>
  <c r="II16"/>
  <c r="IJ16"/>
  <c r="IK16"/>
  <c r="IL16"/>
  <c r="IM16"/>
  <c r="IN16"/>
  <c r="IO16"/>
  <c r="IP16"/>
  <c r="IQ16"/>
  <c r="IR16"/>
  <c r="GY16"/>
  <c r="GZ16"/>
  <c r="HA16"/>
  <c r="HB16"/>
  <c r="HC16"/>
  <c r="HD16"/>
  <c r="HE16"/>
  <c r="HF16"/>
  <c r="HG16"/>
  <c r="HH16"/>
  <c r="HI16"/>
  <c r="HJ16"/>
  <c r="HK16"/>
  <c r="HL16"/>
  <c r="HM16"/>
  <c r="HN16"/>
  <c r="HO16"/>
  <c r="HP16"/>
  <c r="HQ16"/>
  <c r="HR16"/>
  <c r="HS16"/>
  <c r="HT16"/>
  <c r="HU16"/>
  <c r="GB16"/>
  <c r="GC16"/>
  <c r="GD16"/>
  <c r="GE16"/>
  <c r="GF16"/>
  <c r="GG16"/>
  <c r="GH16"/>
  <c r="GI16"/>
  <c r="GJ16"/>
  <c r="GK16"/>
  <c r="GL16"/>
  <c r="GM16"/>
  <c r="GN16"/>
  <c r="GO16"/>
  <c r="GP16"/>
  <c r="GQ16"/>
  <c r="GR16"/>
  <c r="GS16"/>
  <c r="GT16"/>
  <c r="GU16"/>
  <c r="GV16"/>
  <c r="GW16"/>
  <c r="GX16"/>
  <c r="FE16"/>
  <c r="FF16"/>
  <c r="FG16"/>
  <c r="FH16"/>
  <c r="FI16"/>
  <c r="FJ16"/>
  <c r="FK16"/>
  <c r="FL16"/>
  <c r="FM16"/>
  <c r="FN16"/>
  <c r="FO16"/>
  <c r="FP16"/>
  <c r="FQ16"/>
  <c r="FR16"/>
  <c r="FS16"/>
  <c r="FT16"/>
  <c r="FU16"/>
  <c r="FV16"/>
  <c r="FW16"/>
  <c r="FX16"/>
  <c r="FY16"/>
  <c r="FZ16"/>
  <c r="GA16"/>
  <c r="ET16"/>
  <c r="EU16"/>
  <c r="EW16"/>
  <c r="EZ16"/>
  <c r="EY16"/>
  <c r="EX16"/>
  <c r="DB16"/>
  <c r="DC16"/>
  <c r="DD16"/>
  <c r="DE16"/>
  <c r="DF16"/>
  <c r="DG16"/>
  <c r="DH16"/>
  <c r="DI16"/>
  <c r="DJ16"/>
  <c r="DK16"/>
  <c r="DL16"/>
  <c r="DM16"/>
  <c r="DN16"/>
  <c r="DO16"/>
  <c r="DP16"/>
  <c r="DQ16"/>
  <c r="DR16"/>
  <c r="DS16"/>
  <c r="DT16"/>
  <c r="DU16"/>
  <c r="DV16"/>
  <c r="DW16"/>
  <c r="DX16"/>
  <c r="DY16"/>
  <c r="DZ16"/>
  <c r="EA16"/>
  <c r="EB16"/>
  <c r="EC16"/>
  <c r="ED16"/>
  <c r="EE16"/>
  <c r="EF16"/>
  <c r="EG16"/>
  <c r="EH16"/>
  <c r="EI16"/>
  <c r="EJ16"/>
  <c r="EK16"/>
  <c r="EL16"/>
  <c r="EM16"/>
  <c r="EN16"/>
  <c r="EO16"/>
  <c r="EP16"/>
  <c r="EQ16"/>
  <c r="ER16"/>
  <c r="BK16"/>
  <c r="BL16"/>
  <c r="BM16"/>
  <c r="BN16"/>
  <c r="BO16"/>
  <c r="BP16"/>
  <c r="BQ16"/>
  <c r="BR16"/>
  <c r="BS16"/>
  <c r="BT16"/>
  <c r="BU16"/>
  <c r="BV16"/>
  <c r="BW16"/>
  <c r="BX16"/>
  <c r="BY16"/>
  <c r="BZ16"/>
  <c r="CA16"/>
  <c r="CB16"/>
  <c r="CC16"/>
  <c r="CD16"/>
  <c r="CE16"/>
  <c r="CF16"/>
  <c r="CG16"/>
  <c r="CH16"/>
  <c r="CI16"/>
  <c r="CJ16"/>
  <c r="CK16"/>
  <c r="CL16"/>
  <c r="CM16"/>
  <c r="CN16"/>
  <c r="CO16"/>
  <c r="CP16"/>
  <c r="CQ16"/>
  <c r="CR16"/>
  <c r="CS16"/>
  <c r="CT16"/>
  <c r="CU16"/>
  <c r="CV16"/>
  <c r="CW16"/>
  <c r="CX16"/>
  <c r="CY16"/>
  <c r="CZ16"/>
  <c r="DA16"/>
  <c r="AN16"/>
  <c r="AO16"/>
  <c r="AP16"/>
  <c r="AQ16"/>
  <c r="AR16"/>
  <c r="AS16"/>
  <c r="AT16"/>
  <c r="AU16"/>
  <c r="AV16"/>
  <c r="AW16"/>
  <c r="AX16"/>
  <c r="AY16"/>
  <c r="AZ16"/>
  <c r="BA16"/>
  <c r="BB16"/>
  <c r="BC16"/>
  <c r="BD16"/>
  <c r="BE16"/>
  <c r="BF16"/>
  <c r="BG16"/>
  <c r="BH16"/>
  <c r="BJ16"/>
  <c r="BI16"/>
  <c r="Q16"/>
  <c r="R16"/>
  <c r="S16"/>
  <c r="T16"/>
  <c r="U16"/>
  <c r="V16"/>
  <c r="W16"/>
  <c r="X16"/>
  <c r="Y16"/>
  <c r="Z16"/>
  <c r="AA16"/>
  <c r="AB16"/>
  <c r="AC16"/>
  <c r="AD16"/>
  <c r="AE16"/>
  <c r="AF16"/>
  <c r="AG16"/>
  <c r="AH16"/>
  <c r="AI16"/>
  <c r="AJ16"/>
  <c r="AK16"/>
  <c r="AM16"/>
  <c r="AL16"/>
  <c r="N16"/>
  <c r="L13"/>
  <c r="HV15"/>
  <c r="HW15"/>
  <c r="HX15"/>
  <c r="HY15"/>
  <c r="HZ15"/>
  <c r="IA15"/>
  <c r="IB15"/>
  <c r="IC15"/>
  <c r="ID15"/>
  <c r="IE15"/>
  <c r="IF15"/>
  <c r="IG15"/>
  <c r="IH15"/>
  <c r="II15"/>
  <c r="IJ15"/>
  <c r="IK15"/>
  <c r="IL15"/>
  <c r="IM15"/>
  <c r="IN15"/>
  <c r="IO15"/>
  <c r="IP15"/>
  <c r="IQ15"/>
  <c r="IR15"/>
  <c r="GY15"/>
  <c r="GZ15"/>
  <c r="HA15"/>
  <c r="HB15"/>
  <c r="HC15"/>
  <c r="HD15"/>
  <c r="HE15"/>
  <c r="HF15"/>
  <c r="HG15"/>
  <c r="HH15"/>
  <c r="HI15"/>
  <c r="HJ15"/>
  <c r="HK15"/>
  <c r="HL15"/>
  <c r="HM15"/>
  <c r="HN15"/>
  <c r="HO15"/>
  <c r="HP15"/>
  <c r="HQ15"/>
  <c r="HR15"/>
  <c r="HS15"/>
  <c r="HT15"/>
  <c r="HU15"/>
  <c r="GB15"/>
  <c r="GC15"/>
  <c r="GD15"/>
  <c r="GE15"/>
  <c r="GF15"/>
  <c r="GG15"/>
  <c r="GH15"/>
  <c r="GI15"/>
  <c r="GJ15"/>
  <c r="GK15"/>
  <c r="GL15"/>
  <c r="GM15"/>
  <c r="GN15"/>
  <c r="GO15"/>
  <c r="GP15"/>
  <c r="GQ15"/>
  <c r="GR15"/>
  <c r="GS15"/>
  <c r="GT15"/>
  <c r="GU15"/>
  <c r="GV15"/>
  <c r="GW15"/>
  <c r="GX15"/>
  <c r="FE15"/>
  <c r="FF15"/>
  <c r="FG15"/>
  <c r="FH15"/>
  <c r="FI15"/>
  <c r="FJ15"/>
  <c r="FK15"/>
  <c r="FL15"/>
  <c r="FM15"/>
  <c r="FN15"/>
  <c r="FO15"/>
  <c r="FP15"/>
  <c r="FQ15"/>
  <c r="FR15"/>
  <c r="FS15"/>
  <c r="FT15"/>
  <c r="FU15"/>
  <c r="FV15"/>
  <c r="FW15"/>
  <c r="FX15"/>
  <c r="FY15"/>
  <c r="FZ15"/>
  <c r="GA15"/>
  <c r="ET15"/>
  <c r="EU15"/>
  <c r="EW15"/>
  <c r="M13"/>
  <c r="EZ15"/>
  <c r="EY15"/>
  <c r="EX15"/>
  <c r="DB15"/>
  <c r="DC15"/>
  <c r="DD15"/>
  <c r="DE15"/>
  <c r="DF15"/>
  <c r="DG15"/>
  <c r="DH15"/>
  <c r="DI15"/>
  <c r="DJ15"/>
  <c r="DK15"/>
  <c r="DL15"/>
  <c r="DM15"/>
  <c r="DN15"/>
  <c r="DO15"/>
  <c r="DP15"/>
  <c r="DQ15"/>
  <c r="DR15"/>
  <c r="DS15"/>
  <c r="DT15"/>
  <c r="DU15"/>
  <c r="DV15"/>
  <c r="DW15"/>
  <c r="DX15"/>
  <c r="DY15"/>
  <c r="DZ15"/>
  <c r="EA15"/>
  <c r="EB15"/>
  <c r="EC15"/>
  <c r="ED15"/>
  <c r="EE15"/>
  <c r="EF15"/>
  <c r="EG15"/>
  <c r="EH15"/>
  <c r="EI15"/>
  <c r="EJ15"/>
  <c r="EK15"/>
  <c r="EL15"/>
  <c r="EM15"/>
  <c r="EN15"/>
  <c r="EO15"/>
  <c r="EP15"/>
  <c r="EQ15"/>
  <c r="ER15"/>
  <c r="BK15"/>
  <c r="BL15"/>
  <c r="BM15"/>
  <c r="BN15"/>
  <c r="BO15"/>
  <c r="BP15"/>
  <c r="BQ15"/>
  <c r="BR15"/>
  <c r="BS15"/>
  <c r="BT15"/>
  <c r="BU15"/>
  <c r="BV15"/>
  <c r="BW15"/>
  <c r="BX15"/>
  <c r="BY15"/>
  <c r="BZ15"/>
  <c r="CA15"/>
  <c r="CB15"/>
  <c r="CC15"/>
  <c r="CD15"/>
  <c r="CE15"/>
  <c r="CF15"/>
  <c r="CG15"/>
  <c r="CH15"/>
  <c r="CI15"/>
  <c r="CJ15"/>
  <c r="CK15"/>
  <c r="CL15"/>
  <c r="CM15"/>
  <c r="CN15"/>
  <c r="CO15"/>
  <c r="CP15"/>
  <c r="CQ15"/>
  <c r="CR15"/>
  <c r="CS15"/>
  <c r="CT15"/>
  <c r="CU15"/>
  <c r="CV15"/>
  <c r="CW15"/>
  <c r="CX15"/>
  <c r="CY15"/>
  <c r="CZ15"/>
  <c r="DA15"/>
  <c r="AN15"/>
  <c r="AO15"/>
  <c r="AP15"/>
  <c r="AQ15"/>
  <c r="AR15"/>
  <c r="AS15"/>
  <c r="AT15"/>
  <c r="AU15"/>
  <c r="AV15"/>
  <c r="AW15"/>
  <c r="AX15"/>
  <c r="AY15"/>
  <c r="AZ15"/>
  <c r="BA15"/>
  <c r="BB15"/>
  <c r="BC15"/>
  <c r="BD15"/>
  <c r="BE15"/>
  <c r="BF15"/>
  <c r="BG15"/>
  <c r="BH15"/>
  <c r="BJ15"/>
  <c r="BI15"/>
  <c r="Q15"/>
  <c r="R15"/>
  <c r="S15"/>
  <c r="T15"/>
  <c r="U15"/>
  <c r="V15"/>
  <c r="W15"/>
  <c r="X15"/>
  <c r="Y15"/>
  <c r="Z15"/>
  <c r="AA15"/>
  <c r="AB15"/>
  <c r="AC15"/>
  <c r="AD15"/>
  <c r="AE15"/>
  <c r="AF15"/>
  <c r="AG15"/>
  <c r="AH15"/>
  <c r="AI15"/>
  <c r="AJ15"/>
  <c r="AK15"/>
  <c r="AM15"/>
  <c r="AL15"/>
  <c r="N15"/>
  <c r="HV14"/>
  <c r="HW14"/>
  <c r="HX14"/>
  <c r="HY14"/>
  <c r="HZ14"/>
  <c r="IA14"/>
  <c r="IB14"/>
  <c r="IC14"/>
  <c r="ID14"/>
  <c r="IE14"/>
  <c r="IF14"/>
  <c r="IG14"/>
  <c r="IH14"/>
  <c r="II14"/>
  <c r="IJ14"/>
  <c r="IK14"/>
  <c r="IL14"/>
  <c r="IM14"/>
  <c r="IN14"/>
  <c r="IO14"/>
  <c r="IP14"/>
  <c r="IQ14"/>
  <c r="IR14"/>
  <c r="GY14"/>
  <c r="GZ14"/>
  <c r="HA14"/>
  <c r="HB14"/>
  <c r="HC14"/>
  <c r="HD14"/>
  <c r="HE14"/>
  <c r="HF14"/>
  <c r="HG14"/>
  <c r="HH14"/>
  <c r="HI14"/>
  <c r="HJ14"/>
  <c r="HK14"/>
  <c r="HL14"/>
  <c r="HM14"/>
  <c r="HN14"/>
  <c r="HO14"/>
  <c r="HP14"/>
  <c r="HQ14"/>
  <c r="HR14"/>
  <c r="HS14"/>
  <c r="HT14"/>
  <c r="HU14"/>
  <c r="GB14"/>
  <c r="GC14"/>
  <c r="GD14"/>
  <c r="GE14"/>
  <c r="GF14"/>
  <c r="GG14"/>
  <c r="GH14"/>
  <c r="GI14"/>
  <c r="GJ14"/>
  <c r="GK14"/>
  <c r="GL14"/>
  <c r="GM14"/>
  <c r="GN14"/>
  <c r="GO14"/>
  <c r="GP14"/>
  <c r="GQ14"/>
  <c r="GR14"/>
  <c r="GS14"/>
  <c r="GT14"/>
  <c r="GU14"/>
  <c r="GV14"/>
  <c r="GW14"/>
  <c r="GX14"/>
  <c r="FE14"/>
  <c r="FF14"/>
  <c r="FG14"/>
  <c r="FH14"/>
  <c r="FI14"/>
  <c r="FJ14"/>
  <c r="FK14"/>
  <c r="FL14"/>
  <c r="FM14"/>
  <c r="FN14"/>
  <c r="FO14"/>
  <c r="FP14"/>
  <c r="FQ14"/>
  <c r="FR14"/>
  <c r="FS14"/>
  <c r="FT14"/>
  <c r="FU14"/>
  <c r="FV14"/>
  <c r="FW14"/>
  <c r="FX14"/>
  <c r="FY14"/>
  <c r="FZ14"/>
  <c r="GA14"/>
  <c r="ET14"/>
  <c r="EU14"/>
  <c r="EW14"/>
  <c r="EZ14"/>
  <c r="EY14"/>
  <c r="EX14"/>
  <c r="DB14"/>
  <c r="DC14"/>
  <c r="DD14"/>
  <c r="DE14"/>
  <c r="DF14"/>
  <c r="DG14"/>
  <c r="DH14"/>
  <c r="DI14"/>
  <c r="DJ14"/>
  <c r="DK14"/>
  <c r="DL14"/>
  <c r="DM14"/>
  <c r="DN14"/>
  <c r="DO14"/>
  <c r="DP14"/>
  <c r="DQ14"/>
  <c r="DR14"/>
  <c r="DS14"/>
  <c r="DT14"/>
  <c r="DU14"/>
  <c r="DV14"/>
  <c r="DW14"/>
  <c r="DX14"/>
  <c r="DY14"/>
  <c r="DZ14"/>
  <c r="EA14"/>
  <c r="EB14"/>
  <c r="EC14"/>
  <c r="ED14"/>
  <c r="EE14"/>
  <c r="EF14"/>
  <c r="EG14"/>
  <c r="EH14"/>
  <c r="EI14"/>
  <c r="EJ14"/>
  <c r="EK14"/>
  <c r="EL14"/>
  <c r="EM14"/>
  <c r="EN14"/>
  <c r="EO14"/>
  <c r="EP14"/>
  <c r="EQ14"/>
  <c r="ER14"/>
  <c r="BK14"/>
  <c r="BL14"/>
  <c r="BM14"/>
  <c r="BN14"/>
  <c r="BO14"/>
  <c r="BP14"/>
  <c r="BQ14"/>
  <c r="BR14"/>
  <c r="BS14"/>
  <c r="BT14"/>
  <c r="BU14"/>
  <c r="BV14"/>
  <c r="BW14"/>
  <c r="BX14"/>
  <c r="BY14"/>
  <c r="BZ14"/>
  <c r="CA14"/>
  <c r="CB14"/>
  <c r="CC14"/>
  <c r="CD14"/>
  <c r="CE14"/>
  <c r="CF14"/>
  <c r="CG14"/>
  <c r="CH14"/>
  <c r="CI14"/>
  <c r="CJ14"/>
  <c r="CK14"/>
  <c r="CL14"/>
  <c r="CM14"/>
  <c r="CN14"/>
  <c r="CO14"/>
  <c r="CP14"/>
  <c r="CQ14"/>
  <c r="CR14"/>
  <c r="CS14"/>
  <c r="CT14"/>
  <c r="CU14"/>
  <c r="CV14"/>
  <c r="CW14"/>
  <c r="CX14"/>
  <c r="CY14"/>
  <c r="CZ14"/>
  <c r="DA14"/>
  <c r="AN14"/>
  <c r="AO14"/>
  <c r="AP14"/>
  <c r="AQ14"/>
  <c r="AR14"/>
  <c r="AS14"/>
  <c r="AT14"/>
  <c r="AU14"/>
  <c r="AV14"/>
  <c r="AW14"/>
  <c r="AX14"/>
  <c r="AY14"/>
  <c r="AZ14"/>
  <c r="BA14"/>
  <c r="BB14"/>
  <c r="BC14"/>
  <c r="BD14"/>
  <c r="BE14"/>
  <c r="BF14"/>
  <c r="BG14"/>
  <c r="BH14"/>
  <c r="BJ14"/>
  <c r="BI14"/>
  <c r="Q14"/>
  <c r="R14"/>
  <c r="S14"/>
  <c r="T14"/>
  <c r="U14"/>
  <c r="V14"/>
  <c r="W14"/>
  <c r="X14"/>
  <c r="Y14"/>
  <c r="Z14"/>
  <c r="AA14"/>
  <c r="AB14"/>
  <c r="AC14"/>
  <c r="AD14"/>
  <c r="AE14"/>
  <c r="AF14"/>
  <c r="AG14"/>
  <c r="AH14"/>
  <c r="AI14"/>
  <c r="AJ14"/>
  <c r="AK14"/>
  <c r="AM14"/>
  <c r="AL14"/>
  <c r="N14"/>
  <c r="HV13"/>
  <c r="HW13"/>
  <c r="HX13"/>
  <c r="HY13"/>
  <c r="HZ13"/>
  <c r="IA13"/>
  <c r="IB13"/>
  <c r="IC13"/>
  <c r="ID13"/>
  <c r="IE13"/>
  <c r="IF13"/>
  <c r="IG13"/>
  <c r="IH13"/>
  <c r="II13"/>
  <c r="IJ13"/>
  <c r="IK13"/>
  <c r="IL13"/>
  <c r="IM13"/>
  <c r="IN13"/>
  <c r="IO13"/>
  <c r="IP13"/>
  <c r="IQ13"/>
  <c r="IR13"/>
  <c r="GY13"/>
  <c r="GZ13"/>
  <c r="HA13"/>
  <c r="HB13"/>
  <c r="HC13"/>
  <c r="HD13"/>
  <c r="HE13"/>
  <c r="HF13"/>
  <c r="HG13"/>
  <c r="HH13"/>
  <c r="HI13"/>
  <c r="HJ13"/>
  <c r="HK13"/>
  <c r="HL13"/>
  <c r="HM13"/>
  <c r="HN13"/>
  <c r="HO13"/>
  <c r="HP13"/>
  <c r="HQ13"/>
  <c r="HR13"/>
  <c r="HS13"/>
  <c r="HT13"/>
  <c r="HU13"/>
  <c r="GB13"/>
  <c r="GC13"/>
  <c r="GD13"/>
  <c r="GE13"/>
  <c r="GF13"/>
  <c r="GG13"/>
  <c r="GH13"/>
  <c r="GI13"/>
  <c r="GJ13"/>
  <c r="GK13"/>
  <c r="GL13"/>
  <c r="GM13"/>
  <c r="GN13"/>
  <c r="GO13"/>
  <c r="GP13"/>
  <c r="GQ13"/>
  <c r="GR13"/>
  <c r="GS13"/>
  <c r="GT13"/>
  <c r="GU13"/>
  <c r="GV13"/>
  <c r="GW13"/>
  <c r="GX13"/>
  <c r="FE13"/>
  <c r="FF13"/>
  <c r="FG13"/>
  <c r="FH13"/>
  <c r="FI13"/>
  <c r="FJ13"/>
  <c r="FK13"/>
  <c r="FL13"/>
  <c r="FM13"/>
  <c r="FN13"/>
  <c r="FO13"/>
  <c r="FP13"/>
  <c r="FQ13"/>
  <c r="FR13"/>
  <c r="FS13"/>
  <c r="FT13"/>
  <c r="FU13"/>
  <c r="FV13"/>
  <c r="FW13"/>
  <c r="FX13"/>
  <c r="FY13"/>
  <c r="FZ13"/>
  <c r="GA13"/>
  <c r="ET13"/>
  <c r="EU13"/>
  <c r="EW13"/>
  <c r="EZ13"/>
  <c r="EY13"/>
  <c r="EX13"/>
  <c r="DB13"/>
  <c r="DC13"/>
  <c r="DD13"/>
  <c r="DE13"/>
  <c r="DF13"/>
  <c r="DG13"/>
  <c r="DH13"/>
  <c r="DI13"/>
  <c r="DJ13"/>
  <c r="DK13"/>
  <c r="DL13"/>
  <c r="DM13"/>
  <c r="DN13"/>
  <c r="DO13"/>
  <c r="DP13"/>
  <c r="DQ13"/>
  <c r="DR13"/>
  <c r="DS13"/>
  <c r="DT13"/>
  <c r="DU13"/>
  <c r="DV13"/>
  <c r="DW13"/>
  <c r="DX13"/>
  <c r="DY13"/>
  <c r="DZ13"/>
  <c r="EA13"/>
  <c r="EB13"/>
  <c r="EC13"/>
  <c r="ED13"/>
  <c r="EE13"/>
  <c r="EF13"/>
  <c r="EG13"/>
  <c r="EH13"/>
  <c r="EI13"/>
  <c r="EJ13"/>
  <c r="EK13"/>
  <c r="EL13"/>
  <c r="EM13"/>
  <c r="EN13"/>
  <c r="EO13"/>
  <c r="EP13"/>
  <c r="EQ13"/>
  <c r="ER13"/>
  <c r="BK13"/>
  <c r="BL13"/>
  <c r="BM13"/>
  <c r="BN13"/>
  <c r="BO13"/>
  <c r="BP13"/>
  <c r="BQ13"/>
  <c r="BR13"/>
  <c r="BS13"/>
  <c r="BT13"/>
  <c r="BU13"/>
  <c r="BV13"/>
  <c r="BW13"/>
  <c r="BX13"/>
  <c r="BY13"/>
  <c r="BZ13"/>
  <c r="CA13"/>
  <c r="CB13"/>
  <c r="CC13"/>
  <c r="CD13"/>
  <c r="CE13"/>
  <c r="CF13"/>
  <c r="CG13"/>
  <c r="CH13"/>
  <c r="CI13"/>
  <c r="CJ13"/>
  <c r="CK13"/>
  <c r="CL13"/>
  <c r="CM13"/>
  <c r="CN13"/>
  <c r="CO13"/>
  <c r="CP13"/>
  <c r="CQ13"/>
  <c r="CR13"/>
  <c r="CS13"/>
  <c r="CT13"/>
  <c r="CU13"/>
  <c r="CV13"/>
  <c r="CW13"/>
  <c r="CX13"/>
  <c r="CY13"/>
  <c r="CZ13"/>
  <c r="DA13"/>
  <c r="AN13"/>
  <c r="AO13"/>
  <c r="AP13"/>
  <c r="AQ13"/>
  <c r="AR13"/>
  <c r="AS13"/>
  <c r="AT13"/>
  <c r="AU13"/>
  <c r="AV13"/>
  <c r="AW13"/>
  <c r="AX13"/>
  <c r="AY13"/>
  <c r="AZ13"/>
  <c r="BA13"/>
  <c r="BB13"/>
  <c r="BC13"/>
  <c r="BD13"/>
  <c r="BE13"/>
  <c r="BF13"/>
  <c r="BG13"/>
  <c r="BH13"/>
  <c r="BJ13"/>
  <c r="BI13"/>
  <c r="Q13"/>
  <c r="R13"/>
  <c r="S13"/>
  <c r="T13"/>
  <c r="U13"/>
  <c r="V13"/>
  <c r="W13"/>
  <c r="X13"/>
  <c r="Y13"/>
  <c r="Z13"/>
  <c r="AA13"/>
  <c r="AB13"/>
  <c r="AC13"/>
  <c r="AD13"/>
  <c r="AE13"/>
  <c r="AF13"/>
  <c r="AG13"/>
  <c r="AH13"/>
  <c r="AI13"/>
  <c r="AJ13"/>
  <c r="AK13"/>
  <c r="AM13"/>
  <c r="AL13"/>
  <c r="N13"/>
  <c r="HV12"/>
  <c r="HW12"/>
  <c r="HX12"/>
  <c r="HY12"/>
  <c r="HZ12"/>
  <c r="IA12"/>
  <c r="IB12"/>
  <c r="IC12"/>
  <c r="ID12"/>
  <c r="IE12"/>
  <c r="IF12"/>
  <c r="IG12"/>
  <c r="IH12"/>
  <c r="II12"/>
  <c r="IJ12"/>
  <c r="IK12"/>
  <c r="IL12"/>
  <c r="IM12"/>
  <c r="IN12"/>
  <c r="IO12"/>
  <c r="IP12"/>
  <c r="IQ12"/>
  <c r="IR12"/>
  <c r="GY12"/>
  <c r="GZ12"/>
  <c r="HA12"/>
  <c r="HB12"/>
  <c r="HC12"/>
  <c r="HD12"/>
  <c r="HE12"/>
  <c r="HF12"/>
  <c r="HG12"/>
  <c r="HH12"/>
  <c r="HI12"/>
  <c r="HJ12"/>
  <c r="HK12"/>
  <c r="HL12"/>
  <c r="HM12"/>
  <c r="HN12"/>
  <c r="HO12"/>
  <c r="HP12"/>
  <c r="HQ12"/>
  <c r="HR12"/>
  <c r="HS12"/>
  <c r="HT12"/>
  <c r="HU12"/>
  <c r="GB12"/>
  <c r="GC12"/>
  <c r="GD12"/>
  <c r="GE12"/>
  <c r="GF12"/>
  <c r="GG12"/>
  <c r="GH12"/>
  <c r="GI12"/>
  <c r="GJ12"/>
  <c r="GK12"/>
  <c r="GL12"/>
  <c r="GM12"/>
  <c r="GN12"/>
  <c r="GO12"/>
  <c r="GP12"/>
  <c r="GQ12"/>
  <c r="GR12"/>
  <c r="GS12"/>
  <c r="GT12"/>
  <c r="GU12"/>
  <c r="GV12"/>
  <c r="GW12"/>
  <c r="GX12"/>
  <c r="FE12"/>
  <c r="FF12"/>
  <c r="FG12"/>
  <c r="FH12"/>
  <c r="FI12"/>
  <c r="FJ12"/>
  <c r="FK12"/>
  <c r="FL12"/>
  <c r="FM12"/>
  <c r="FN12"/>
  <c r="FO12"/>
  <c r="FP12"/>
  <c r="FQ12"/>
  <c r="FR12"/>
  <c r="FS12"/>
  <c r="FT12"/>
  <c r="FU12"/>
  <c r="FV12"/>
  <c r="FW12"/>
  <c r="FX12"/>
  <c r="FY12"/>
  <c r="FZ12"/>
  <c r="GA12"/>
  <c r="ET12"/>
  <c r="EU12"/>
  <c r="EW12"/>
  <c r="EZ12"/>
  <c r="EY12"/>
  <c r="EX12"/>
  <c r="DB12"/>
  <c r="DC12"/>
  <c r="DD12"/>
  <c r="DE12"/>
  <c r="DF12"/>
  <c r="DG12"/>
  <c r="DH12"/>
  <c r="DI12"/>
  <c r="DJ12"/>
  <c r="DK12"/>
  <c r="DL12"/>
  <c r="DM12"/>
  <c r="DN12"/>
  <c r="DO12"/>
  <c r="DP12"/>
  <c r="DQ12"/>
  <c r="DR12"/>
  <c r="DS12"/>
  <c r="DT12"/>
  <c r="DU12"/>
  <c r="DV12"/>
  <c r="DW12"/>
  <c r="DX12"/>
  <c r="DY12"/>
  <c r="DZ12"/>
  <c r="EA12"/>
  <c r="EB12"/>
  <c r="EC12"/>
  <c r="ED12"/>
  <c r="EE12"/>
  <c r="EF12"/>
  <c r="EG12"/>
  <c r="EH12"/>
  <c r="EI12"/>
  <c r="EJ12"/>
  <c r="EK12"/>
  <c r="EL12"/>
  <c r="EM12"/>
  <c r="EN12"/>
  <c r="EO12"/>
  <c r="EP12"/>
  <c r="EQ12"/>
  <c r="ER12"/>
  <c r="BK12"/>
  <c r="BL12"/>
  <c r="BM12"/>
  <c r="BN12"/>
  <c r="BO12"/>
  <c r="BP12"/>
  <c r="BQ12"/>
  <c r="BR12"/>
  <c r="BS12"/>
  <c r="BT12"/>
  <c r="BU12"/>
  <c r="BV12"/>
  <c r="BW12"/>
  <c r="BX12"/>
  <c r="BY12"/>
  <c r="BZ12"/>
  <c r="CA12"/>
  <c r="CB12"/>
  <c r="CC12"/>
  <c r="CD12"/>
  <c r="CE12"/>
  <c r="CF12"/>
  <c r="CG12"/>
  <c r="CH12"/>
  <c r="CI12"/>
  <c r="CJ12"/>
  <c r="CK12"/>
  <c r="CL12"/>
  <c r="CM12"/>
  <c r="CN12"/>
  <c r="CO12"/>
  <c r="CP12"/>
  <c r="CQ12"/>
  <c r="CR12"/>
  <c r="CS12"/>
  <c r="CT12"/>
  <c r="CU12"/>
  <c r="CV12"/>
  <c r="CW12"/>
  <c r="CX12"/>
  <c r="CY12"/>
  <c r="CZ12"/>
  <c r="DA12"/>
  <c r="AN12"/>
  <c r="AO12"/>
  <c r="AP12"/>
  <c r="AQ12"/>
  <c r="AR12"/>
  <c r="AS12"/>
  <c r="AT12"/>
  <c r="AU12"/>
  <c r="AV12"/>
  <c r="AW12"/>
  <c r="AX12"/>
  <c r="AY12"/>
  <c r="AZ12"/>
  <c r="BA12"/>
  <c r="BB12"/>
  <c r="BC12"/>
  <c r="BD12"/>
  <c r="BE12"/>
  <c r="BF12"/>
  <c r="BG12"/>
  <c r="BH12"/>
  <c r="BJ12"/>
  <c r="BI12"/>
  <c r="Q12"/>
  <c r="R12"/>
  <c r="S12"/>
  <c r="T12"/>
  <c r="U12"/>
  <c r="V12"/>
  <c r="W12"/>
  <c r="X12"/>
  <c r="Y12"/>
  <c r="Z12"/>
  <c r="AA12"/>
  <c r="AB12"/>
  <c r="AC12"/>
  <c r="AD12"/>
  <c r="AE12"/>
  <c r="AF12"/>
  <c r="AG12"/>
  <c r="AH12"/>
  <c r="AI12"/>
  <c r="AJ12"/>
  <c r="AK12"/>
  <c r="AM12"/>
  <c r="AL12"/>
  <c r="N12"/>
  <c r="HV11"/>
  <c r="HW11"/>
  <c r="HX11"/>
  <c r="HY11"/>
  <c r="HZ11"/>
  <c r="IA11"/>
  <c r="IB11"/>
  <c r="IC11"/>
  <c r="ID11"/>
  <c r="IE11"/>
  <c r="IF11"/>
  <c r="IG11"/>
  <c r="IH11"/>
  <c r="II11"/>
  <c r="IJ11"/>
  <c r="IK11"/>
  <c r="IL11"/>
  <c r="IM11"/>
  <c r="IN11"/>
  <c r="IO11"/>
  <c r="IP11"/>
  <c r="IQ11"/>
  <c r="IR11"/>
  <c r="GY11"/>
  <c r="GZ11"/>
  <c r="HA11"/>
  <c r="HB11"/>
  <c r="HC11"/>
  <c r="HD11"/>
  <c r="HE11"/>
  <c r="HF11"/>
  <c r="HG11"/>
  <c r="HH11"/>
  <c r="HI11"/>
  <c r="HJ11"/>
  <c r="HK11"/>
  <c r="HL11"/>
  <c r="HM11"/>
  <c r="HN11"/>
  <c r="HO11"/>
  <c r="HP11"/>
  <c r="HQ11"/>
  <c r="HR11"/>
  <c r="HS11"/>
  <c r="HT11"/>
  <c r="HU11"/>
  <c r="GB11"/>
  <c r="GC11"/>
  <c r="GD11"/>
  <c r="GE11"/>
  <c r="GF11"/>
  <c r="GG11"/>
  <c r="GH11"/>
  <c r="GI11"/>
  <c r="GJ11"/>
  <c r="GK11"/>
  <c r="GL11"/>
  <c r="GM11"/>
  <c r="GN11"/>
  <c r="GO11"/>
  <c r="GP11"/>
  <c r="GQ11"/>
  <c r="GR11"/>
  <c r="GS11"/>
  <c r="GT11"/>
  <c r="GU11"/>
  <c r="GV11"/>
  <c r="GW11"/>
  <c r="GX11"/>
  <c r="FE11"/>
  <c r="FF11"/>
  <c r="FG11"/>
  <c r="FH11"/>
  <c r="FI11"/>
  <c r="FJ11"/>
  <c r="FK11"/>
  <c r="FL11"/>
  <c r="FM11"/>
  <c r="FN11"/>
  <c r="FO11"/>
  <c r="FP11"/>
  <c r="FQ11"/>
  <c r="FR11"/>
  <c r="FS11"/>
  <c r="FT11"/>
  <c r="FU11"/>
  <c r="FV11"/>
  <c r="FW11"/>
  <c r="FX11"/>
  <c r="FY11"/>
  <c r="FZ11"/>
  <c r="GA11"/>
  <c r="ET11"/>
  <c r="EU11"/>
  <c r="EW11"/>
  <c r="EZ11"/>
  <c r="EY11"/>
  <c r="EX11"/>
  <c r="DB11"/>
  <c r="DC11"/>
  <c r="DD11"/>
  <c r="DE11"/>
  <c r="DF11"/>
  <c r="DG11"/>
  <c r="DH11"/>
  <c r="DI11"/>
  <c r="DJ11"/>
  <c r="DK11"/>
  <c r="DL11"/>
  <c r="DM11"/>
  <c r="DN11"/>
  <c r="DO11"/>
  <c r="DP11"/>
  <c r="DQ11"/>
  <c r="DR11"/>
  <c r="DS11"/>
  <c r="DT11"/>
  <c r="DU11"/>
  <c r="DV11"/>
  <c r="DW11"/>
  <c r="DX11"/>
  <c r="DY11"/>
  <c r="DZ11"/>
  <c r="EA11"/>
  <c r="EB11"/>
  <c r="EC11"/>
  <c r="ED11"/>
  <c r="EE11"/>
  <c r="EF11"/>
  <c r="EG11"/>
  <c r="EH11"/>
  <c r="EI11"/>
  <c r="EJ11"/>
  <c r="EK11"/>
  <c r="EL11"/>
  <c r="EM11"/>
  <c r="EN11"/>
  <c r="EO11"/>
  <c r="EP11"/>
  <c r="EQ11"/>
  <c r="ER11"/>
  <c r="BK11"/>
  <c r="BL11"/>
  <c r="BM11"/>
  <c r="BN11"/>
  <c r="BO11"/>
  <c r="BP11"/>
  <c r="BQ11"/>
  <c r="BR11"/>
  <c r="BS11"/>
  <c r="BT11"/>
  <c r="BU11"/>
  <c r="BV11"/>
  <c r="BW11"/>
  <c r="BX11"/>
  <c r="BY11"/>
  <c r="BZ11"/>
  <c r="CA11"/>
  <c r="CB11"/>
  <c r="CC11"/>
  <c r="CD11"/>
  <c r="CE11"/>
  <c r="CF11"/>
  <c r="CG11"/>
  <c r="CH11"/>
  <c r="CI11"/>
  <c r="CJ11"/>
  <c r="CK11"/>
  <c r="CL11"/>
  <c r="CM11"/>
  <c r="CN11"/>
  <c r="CO11"/>
  <c r="CP11"/>
  <c r="CQ11"/>
  <c r="CR11"/>
  <c r="CS11"/>
  <c r="CT11"/>
  <c r="CU11"/>
  <c r="CV11"/>
  <c r="CW11"/>
  <c r="CX11"/>
  <c r="CY11"/>
  <c r="CZ11"/>
  <c r="DA11"/>
  <c r="AN11"/>
  <c r="AO11"/>
  <c r="AP11"/>
  <c r="AQ11"/>
  <c r="AR11"/>
  <c r="AS11"/>
  <c r="AT11"/>
  <c r="AU11"/>
  <c r="AV11"/>
  <c r="AW11"/>
  <c r="AX11"/>
  <c r="AY11"/>
  <c r="AZ11"/>
  <c r="BA11"/>
  <c r="BB11"/>
  <c r="BC11"/>
  <c r="BD11"/>
  <c r="BE11"/>
  <c r="BF11"/>
  <c r="BG11"/>
  <c r="BH11"/>
  <c r="BJ11"/>
  <c r="BI11"/>
  <c r="Q11"/>
  <c r="R11"/>
  <c r="S11"/>
  <c r="T11"/>
  <c r="U11"/>
  <c r="V11"/>
  <c r="W11"/>
  <c r="X11"/>
  <c r="Y11"/>
  <c r="Z11"/>
  <c r="AA11"/>
  <c r="AB11"/>
  <c r="AC11"/>
  <c r="AD11"/>
  <c r="AE11"/>
  <c r="AF11"/>
  <c r="AG11"/>
  <c r="AH11"/>
  <c r="AI11"/>
  <c r="AJ11"/>
  <c r="AK11"/>
  <c r="AM11"/>
  <c r="AL11"/>
  <c r="N11"/>
  <c r="IS6"/>
  <c r="IL41" i="58"/>
  <c r="IK41"/>
  <c r="IJ41"/>
  <c r="II41"/>
  <c r="IH41"/>
  <c r="IG41"/>
  <c r="IF41"/>
  <c r="IE41"/>
  <c r="ID41"/>
  <c r="IC41"/>
  <c r="IB41"/>
  <c r="IA41"/>
  <c r="HZ41"/>
  <c r="HY41"/>
  <c r="HX41"/>
  <c r="HW41"/>
  <c r="HV41"/>
  <c r="HU41"/>
  <c r="HT41"/>
  <c r="HS41"/>
  <c r="HR41"/>
  <c r="HQ41"/>
  <c r="IM41"/>
  <c r="HI41"/>
  <c r="GR41"/>
  <c r="GQ41"/>
  <c r="GP41"/>
  <c r="GO41"/>
  <c r="GN41"/>
  <c r="GM41"/>
  <c r="GL41"/>
  <c r="GK41"/>
  <c r="GJ41"/>
  <c r="GI41"/>
  <c r="GH41"/>
  <c r="GG41"/>
  <c r="GF41"/>
  <c r="GE41"/>
  <c r="GD41"/>
  <c r="GC41"/>
  <c r="GB41"/>
  <c r="GA41"/>
  <c r="FZ41"/>
  <c r="FY41"/>
  <c r="FX41"/>
  <c r="FW41"/>
  <c r="GS41"/>
  <c r="FG41"/>
  <c r="EP41"/>
  <c r="EL41"/>
  <c r="EK41"/>
  <c r="EJ41"/>
  <c r="EI41"/>
  <c r="EH41"/>
  <c r="EG41"/>
  <c r="EF41"/>
  <c r="EE41"/>
  <c r="ED41"/>
  <c r="EC41"/>
  <c r="EB41"/>
  <c r="EA41"/>
  <c r="DZ41"/>
  <c r="DY41"/>
  <c r="DX41"/>
  <c r="DW41"/>
  <c r="DV41"/>
  <c r="DU41"/>
  <c r="DT41"/>
  <c r="DS41"/>
  <c r="DR41"/>
  <c r="DQ41"/>
  <c r="DP41"/>
  <c r="DO41"/>
  <c r="DN41"/>
  <c r="DM41"/>
  <c r="DL41"/>
  <c r="DK41"/>
  <c r="DJ41"/>
  <c r="DI41"/>
  <c r="DH41"/>
  <c r="DG41"/>
  <c r="DF41"/>
  <c r="DE41"/>
  <c r="DD41"/>
  <c r="DC41"/>
  <c r="DB41"/>
  <c r="DA41"/>
  <c r="CZ41"/>
  <c r="CY41"/>
  <c r="CX41"/>
  <c r="CW41"/>
  <c r="EM41"/>
  <c r="CM41"/>
  <c r="BW41"/>
  <c r="BG41"/>
  <c r="BD41"/>
  <c r="BC41"/>
  <c r="BB41"/>
  <c r="BA41"/>
  <c r="AZ41"/>
  <c r="AY41"/>
  <c r="AX41"/>
  <c r="AW41"/>
  <c r="AV41"/>
  <c r="AU41"/>
  <c r="AT41"/>
  <c r="AS41"/>
  <c r="AR41"/>
  <c r="AQ41"/>
  <c r="AP41"/>
  <c r="AO41"/>
  <c r="AN41"/>
  <c r="AM41"/>
  <c r="AL41"/>
  <c r="AK41"/>
  <c r="AJ41"/>
  <c r="AI41"/>
  <c r="BE41"/>
  <c r="U41"/>
  <c r="I41"/>
  <c r="IL40"/>
  <c r="IK40"/>
  <c r="IJ40"/>
  <c r="II40"/>
  <c r="IH40"/>
  <c r="IG40"/>
  <c r="IF40"/>
  <c r="IE40"/>
  <c r="ID40"/>
  <c r="IC40"/>
  <c r="IB40"/>
  <c r="IA40"/>
  <c r="HZ40"/>
  <c r="HY40"/>
  <c r="HX40"/>
  <c r="HW40"/>
  <c r="HV40"/>
  <c r="HU40"/>
  <c r="HT40"/>
  <c r="HS40"/>
  <c r="HR40"/>
  <c r="HQ40"/>
  <c r="IM40"/>
  <c r="HO40"/>
  <c r="HN40"/>
  <c r="HM40"/>
  <c r="HL40"/>
  <c r="HK40"/>
  <c r="HJ40"/>
  <c r="HI40"/>
  <c r="HH40"/>
  <c r="HG40"/>
  <c r="HF40"/>
  <c r="HE40"/>
  <c r="HD40"/>
  <c r="HC40"/>
  <c r="HB40"/>
  <c r="HA40"/>
  <c r="GZ40"/>
  <c r="GY40"/>
  <c r="GX40"/>
  <c r="GW40"/>
  <c r="GV40"/>
  <c r="GU40"/>
  <c r="GT40"/>
  <c r="HP40"/>
  <c r="GR40"/>
  <c r="GQ40"/>
  <c r="GP40"/>
  <c r="GO40"/>
  <c r="GN40"/>
  <c r="GM40"/>
  <c r="GL40"/>
  <c r="GK40"/>
  <c r="GJ40"/>
  <c r="GI40"/>
  <c r="GH40"/>
  <c r="GG40"/>
  <c r="GF40"/>
  <c r="GE40"/>
  <c r="GD40"/>
  <c r="GC40"/>
  <c r="GB40"/>
  <c r="GA40"/>
  <c r="FZ40"/>
  <c r="FY40"/>
  <c r="FX40"/>
  <c r="FW40"/>
  <c r="GS40"/>
  <c r="FU40"/>
  <c r="FT40"/>
  <c r="FS40"/>
  <c r="FR40"/>
  <c r="FQ40"/>
  <c r="FP40"/>
  <c r="FO40"/>
  <c r="FN40"/>
  <c r="FM40"/>
  <c r="FL40"/>
  <c r="FK40"/>
  <c r="FJ40"/>
  <c r="FI40"/>
  <c r="FH40"/>
  <c r="FG40"/>
  <c r="FF40"/>
  <c r="FE40"/>
  <c r="FD40"/>
  <c r="FC40"/>
  <c r="FB40"/>
  <c r="FA40"/>
  <c r="EZ40"/>
  <c r="FV40"/>
  <c r="ET40"/>
  <c r="ES40"/>
  <c r="EP40"/>
  <c r="EO40"/>
  <c r="ER40"/>
  <c r="EU40"/>
  <c r="EL40"/>
  <c r="EK40"/>
  <c r="EJ40"/>
  <c r="EI40"/>
  <c r="EH40"/>
  <c r="EG40"/>
  <c r="EF40"/>
  <c r="EE40"/>
  <c r="ED40"/>
  <c r="EC40"/>
  <c r="EB40"/>
  <c r="EA40"/>
  <c r="DZ40"/>
  <c r="DY40"/>
  <c r="DX40"/>
  <c r="DW40"/>
  <c r="DV40"/>
  <c r="DU40"/>
  <c r="DT40"/>
  <c r="DS40"/>
  <c r="DR40"/>
  <c r="DQ40"/>
  <c r="DP40"/>
  <c r="DO40"/>
  <c r="DN40"/>
  <c r="DM40"/>
  <c r="DL40"/>
  <c r="DK40"/>
  <c r="DJ40"/>
  <c r="DI40"/>
  <c r="DH40"/>
  <c r="DG40"/>
  <c r="DF40"/>
  <c r="DE40"/>
  <c r="DD40"/>
  <c r="DC40"/>
  <c r="DB40"/>
  <c r="DA40"/>
  <c r="CZ40"/>
  <c r="CY40"/>
  <c r="CX40"/>
  <c r="CW40"/>
  <c r="EM40"/>
  <c r="CU40"/>
  <c r="CT40"/>
  <c r="CS40"/>
  <c r="CR40"/>
  <c r="CQ40"/>
  <c r="CP40"/>
  <c r="CO40"/>
  <c r="CN40"/>
  <c r="CM40"/>
  <c r="CL40"/>
  <c r="CK40"/>
  <c r="CJ40"/>
  <c r="CI40"/>
  <c r="CH40"/>
  <c r="CG40"/>
  <c r="CF40"/>
  <c r="CE40"/>
  <c r="CD40"/>
  <c r="CC40"/>
  <c r="CB40"/>
  <c r="CA40"/>
  <c r="BZ40"/>
  <c r="BY40"/>
  <c r="BX40"/>
  <c r="BW40"/>
  <c r="BV40"/>
  <c r="BU40"/>
  <c r="BT40"/>
  <c r="BS40"/>
  <c r="BR40"/>
  <c r="BQ40"/>
  <c r="BP40"/>
  <c r="BO40"/>
  <c r="BN40"/>
  <c r="BM40"/>
  <c r="BL40"/>
  <c r="BK40"/>
  <c r="BJ40"/>
  <c r="BI40"/>
  <c r="BH40"/>
  <c r="BG40"/>
  <c r="BF40"/>
  <c r="CV40"/>
  <c r="BD40"/>
  <c r="BC40"/>
  <c r="BB40"/>
  <c r="BA40"/>
  <c r="AZ40"/>
  <c r="AY40"/>
  <c r="AX40"/>
  <c r="AW40"/>
  <c r="AV40"/>
  <c r="AU40"/>
  <c r="AT40"/>
  <c r="AS40"/>
  <c r="AR40"/>
  <c r="AQ40"/>
  <c r="AP40"/>
  <c r="AO40"/>
  <c r="AN40"/>
  <c r="AM40"/>
  <c r="AL40"/>
  <c r="AK40"/>
  <c r="AJ40"/>
  <c r="AI40"/>
  <c r="BE40"/>
  <c r="AG40"/>
  <c r="AF40"/>
  <c r="AE40"/>
  <c r="AD40"/>
  <c r="AC40"/>
  <c r="AB40"/>
  <c r="AA40"/>
  <c r="Z40"/>
  <c r="Y40"/>
  <c r="X40"/>
  <c r="W40"/>
  <c r="V40"/>
  <c r="U40"/>
  <c r="T40"/>
  <c r="S40"/>
  <c r="R40"/>
  <c r="Q40"/>
  <c r="P40"/>
  <c r="O40"/>
  <c r="N40"/>
  <c r="M40"/>
  <c r="L40"/>
  <c r="AH40"/>
  <c r="I40"/>
  <c r="IE39"/>
  <c r="HW39"/>
  <c r="HO39"/>
  <c r="HK39"/>
  <c r="HG39"/>
  <c r="HC39"/>
  <c r="GY39"/>
  <c r="GU39"/>
  <c r="GQ39"/>
  <c r="GI39"/>
  <c r="GA39"/>
  <c r="FS39"/>
  <c r="FO39"/>
  <c r="FK39"/>
  <c r="FG39"/>
  <c r="FC39"/>
  <c r="EP39"/>
  <c r="EG39"/>
  <c r="DY39"/>
  <c r="DQ39"/>
  <c r="DI39"/>
  <c r="DA39"/>
  <c r="CS39"/>
  <c r="CO39"/>
  <c r="CK39"/>
  <c r="CG39"/>
  <c r="CC39"/>
  <c r="BY39"/>
  <c r="BU39"/>
  <c r="BQ39"/>
  <c r="BM39"/>
  <c r="BI39"/>
  <c r="AW39"/>
  <c r="AO39"/>
  <c r="AG39"/>
  <c r="AC39"/>
  <c r="Y39"/>
  <c r="U39"/>
  <c r="Q39"/>
  <c r="M39"/>
  <c r="I39"/>
  <c r="IA38"/>
  <c r="HO38"/>
  <c r="HK38"/>
  <c r="HG38"/>
  <c r="HC38"/>
  <c r="GY38"/>
  <c r="GU38"/>
  <c r="GM38"/>
  <c r="FW38"/>
  <c r="GS38"/>
  <c r="FS38"/>
  <c r="FO38"/>
  <c r="FK38"/>
  <c r="FG38"/>
  <c r="FC38"/>
  <c r="EC38"/>
  <c r="DM38"/>
  <c r="CY38"/>
  <c r="CU38"/>
  <c r="CS38"/>
  <c r="CQ38"/>
  <c r="CO38"/>
  <c r="CM38"/>
  <c r="CK38"/>
  <c r="CI38"/>
  <c r="CG38"/>
  <c r="CE38"/>
  <c r="CC38"/>
  <c r="CA38"/>
  <c r="BY38"/>
  <c r="BW38"/>
  <c r="BU38"/>
  <c r="BS38"/>
  <c r="BQ38"/>
  <c r="BO38"/>
  <c r="BM38"/>
  <c r="BK38"/>
  <c r="BI38"/>
  <c r="BG38"/>
  <c r="BC38"/>
  <c r="AU38"/>
  <c r="AM38"/>
  <c r="AG38"/>
  <c r="AE38"/>
  <c r="AC38"/>
  <c r="AA38"/>
  <c r="Y38"/>
  <c r="W38"/>
  <c r="U38"/>
  <c r="S38"/>
  <c r="Q38"/>
  <c r="O38"/>
  <c r="M38"/>
  <c r="I38"/>
  <c r="IL37"/>
  <c r="IK37"/>
  <c r="IJ37"/>
  <c r="II37"/>
  <c r="IH37"/>
  <c r="IG37"/>
  <c r="IF37"/>
  <c r="IE37"/>
  <c r="ID37"/>
  <c r="IC37"/>
  <c r="IB37"/>
  <c r="IA37"/>
  <c r="HZ37"/>
  <c r="HY37"/>
  <c r="HX37"/>
  <c r="HW37"/>
  <c r="HV37"/>
  <c r="HU37"/>
  <c r="HT37"/>
  <c r="HS37"/>
  <c r="HR37"/>
  <c r="HQ37"/>
  <c r="IM37"/>
  <c r="HO37"/>
  <c r="HN37"/>
  <c r="HM37"/>
  <c r="HL37"/>
  <c r="HK37"/>
  <c r="HJ37"/>
  <c r="HI37"/>
  <c r="HH37"/>
  <c r="HG37"/>
  <c r="HF37"/>
  <c r="HE37"/>
  <c r="HD37"/>
  <c r="HC37"/>
  <c r="HB37"/>
  <c r="HA37"/>
  <c r="GZ37"/>
  <c r="GY37"/>
  <c r="GX37"/>
  <c r="GW37"/>
  <c r="GV37"/>
  <c r="GU37"/>
  <c r="GT37"/>
  <c r="HP37"/>
  <c r="GR37"/>
  <c r="GQ37"/>
  <c r="GP37"/>
  <c r="GO37"/>
  <c r="GN37"/>
  <c r="GM37"/>
  <c r="GL37"/>
  <c r="GK37"/>
  <c r="GJ37"/>
  <c r="GI37"/>
  <c r="GH37"/>
  <c r="GG37"/>
  <c r="GF37"/>
  <c r="GE37"/>
  <c r="GD37"/>
  <c r="GC37"/>
  <c r="GB37"/>
  <c r="GA37"/>
  <c r="FZ37"/>
  <c r="FY37"/>
  <c r="FX37"/>
  <c r="FW37"/>
  <c r="GS37"/>
  <c r="FU37"/>
  <c r="FT37"/>
  <c r="FS37"/>
  <c r="FR37"/>
  <c r="FQ37"/>
  <c r="FP37"/>
  <c r="FO37"/>
  <c r="FN37"/>
  <c r="FM37"/>
  <c r="FL37"/>
  <c r="FK37"/>
  <c r="FJ37"/>
  <c r="FI37"/>
  <c r="FH37"/>
  <c r="FG37"/>
  <c r="FF37"/>
  <c r="FE37"/>
  <c r="FD37"/>
  <c r="FC37"/>
  <c r="FB37"/>
  <c r="FA37"/>
  <c r="EZ37"/>
  <c r="FV37"/>
  <c r="ET37"/>
  <c r="ES37"/>
  <c r="EP37"/>
  <c r="EO37"/>
  <c r="ER37"/>
  <c r="EU37"/>
  <c r="EL37"/>
  <c r="EK37"/>
  <c r="EJ37"/>
  <c r="EI37"/>
  <c r="EH37"/>
  <c r="EG37"/>
  <c r="EF37"/>
  <c r="EE37"/>
  <c r="ED37"/>
  <c r="EC37"/>
  <c r="EB37"/>
  <c r="EA37"/>
  <c r="DZ37"/>
  <c r="DY37"/>
  <c r="DX37"/>
  <c r="DW37"/>
  <c r="DV37"/>
  <c r="DU37"/>
  <c r="DT37"/>
  <c r="DS37"/>
  <c r="DR37"/>
  <c r="DQ37"/>
  <c r="DP37"/>
  <c r="DO37"/>
  <c r="DN37"/>
  <c r="DM37"/>
  <c r="DL37"/>
  <c r="DK37"/>
  <c r="DJ37"/>
  <c r="DI37"/>
  <c r="DH37"/>
  <c r="DG37"/>
  <c r="DF37"/>
  <c r="DE37"/>
  <c r="DD37"/>
  <c r="DC37"/>
  <c r="DB37"/>
  <c r="DA37"/>
  <c r="CZ37"/>
  <c r="CY37"/>
  <c r="CX37"/>
  <c r="CW37"/>
  <c r="EM37"/>
  <c r="CU37"/>
  <c r="CT37"/>
  <c r="CS37"/>
  <c r="CR37"/>
  <c r="CQ37"/>
  <c r="CP37"/>
  <c r="CO37"/>
  <c r="CN37"/>
  <c r="CM37"/>
  <c r="CL37"/>
  <c r="CK37"/>
  <c r="CJ37"/>
  <c r="CI37"/>
  <c r="CH37"/>
  <c r="CG37"/>
  <c r="CF37"/>
  <c r="CE37"/>
  <c r="CD37"/>
  <c r="CC37"/>
  <c r="CB37"/>
  <c r="CA37"/>
  <c r="BZ37"/>
  <c r="BY37"/>
  <c r="BX37"/>
  <c r="BW37"/>
  <c r="BV37"/>
  <c r="BU37"/>
  <c r="BT37"/>
  <c r="BS37"/>
  <c r="BR37"/>
  <c r="BQ37"/>
  <c r="BP37"/>
  <c r="BO37"/>
  <c r="BN37"/>
  <c r="BM37"/>
  <c r="BL37"/>
  <c r="BK37"/>
  <c r="BJ37"/>
  <c r="BI37"/>
  <c r="BH37"/>
  <c r="BG37"/>
  <c r="BF37"/>
  <c r="CV37"/>
  <c r="BD37"/>
  <c r="BC37"/>
  <c r="BB37"/>
  <c r="BA37"/>
  <c r="AZ37"/>
  <c r="AY37"/>
  <c r="AX37"/>
  <c r="AW37"/>
  <c r="AV37"/>
  <c r="AU37"/>
  <c r="AT37"/>
  <c r="AS37"/>
  <c r="AR37"/>
  <c r="AQ37"/>
  <c r="AP37"/>
  <c r="AO37"/>
  <c r="AN37"/>
  <c r="AM37"/>
  <c r="AL37"/>
  <c r="AK37"/>
  <c r="AJ37"/>
  <c r="AI37"/>
  <c r="BE37"/>
  <c r="AG37"/>
  <c r="AF37"/>
  <c r="AE37"/>
  <c r="AD37"/>
  <c r="AC37"/>
  <c r="AB37"/>
  <c r="AA37"/>
  <c r="Z37"/>
  <c r="Y37"/>
  <c r="X37"/>
  <c r="W37"/>
  <c r="V37"/>
  <c r="U37"/>
  <c r="T37"/>
  <c r="S37"/>
  <c r="R37"/>
  <c r="Q37"/>
  <c r="P37"/>
  <c r="O37"/>
  <c r="N37"/>
  <c r="M37"/>
  <c r="L37"/>
  <c r="AH37"/>
  <c r="I37"/>
  <c r="ET36"/>
  <c r="IK36"/>
  <c r="II36"/>
  <c r="IG36"/>
  <c r="IE36"/>
  <c r="IC36"/>
  <c r="IA36"/>
  <c r="HY36"/>
  <c r="HW36"/>
  <c r="HU36"/>
  <c r="HS36"/>
  <c r="HQ36"/>
  <c r="IM36"/>
  <c r="HO36"/>
  <c r="HN36"/>
  <c r="HM36"/>
  <c r="HL36"/>
  <c r="HK36"/>
  <c r="HJ36"/>
  <c r="HI36"/>
  <c r="HH36"/>
  <c r="HG36"/>
  <c r="HF36"/>
  <c r="HE36"/>
  <c r="HD36"/>
  <c r="HC36"/>
  <c r="HB36"/>
  <c r="HA36"/>
  <c r="GZ36"/>
  <c r="GY36"/>
  <c r="GX36"/>
  <c r="GW36"/>
  <c r="GV36"/>
  <c r="GU36"/>
  <c r="GT36"/>
  <c r="HP36"/>
  <c r="GQ36"/>
  <c r="GO36"/>
  <c r="GM36"/>
  <c r="GK36"/>
  <c r="GI36"/>
  <c r="GG36"/>
  <c r="GE36"/>
  <c r="GC36"/>
  <c r="GA36"/>
  <c r="FY36"/>
  <c r="FW36"/>
  <c r="GS36"/>
  <c r="FU36"/>
  <c r="FT36"/>
  <c r="FS36"/>
  <c r="FR36"/>
  <c r="FQ36"/>
  <c r="FP36"/>
  <c r="FO36"/>
  <c r="FN36"/>
  <c r="FM36"/>
  <c r="FL36"/>
  <c r="FK36"/>
  <c r="FJ36"/>
  <c r="FI36"/>
  <c r="FH36"/>
  <c r="FG36"/>
  <c r="FF36"/>
  <c r="FE36"/>
  <c r="FD36"/>
  <c r="FC36"/>
  <c r="FB36"/>
  <c r="FA36"/>
  <c r="EZ36"/>
  <c r="FV36"/>
  <c r="EP36"/>
  <c r="EO36"/>
  <c r="ER36"/>
  <c r="EU36"/>
  <c r="EK36"/>
  <c r="EI36"/>
  <c r="EG36"/>
  <c r="EE36"/>
  <c r="EC36"/>
  <c r="EA36"/>
  <c r="DY36"/>
  <c r="DW36"/>
  <c r="DU36"/>
  <c r="DS36"/>
  <c r="DQ36"/>
  <c r="DO36"/>
  <c r="DM36"/>
  <c r="DK36"/>
  <c r="DI36"/>
  <c r="DG36"/>
  <c r="DE36"/>
  <c r="DC36"/>
  <c r="DA36"/>
  <c r="CY36"/>
  <c r="CW36"/>
  <c r="EM36"/>
  <c r="CU36"/>
  <c r="CT36"/>
  <c r="CS36"/>
  <c r="CR36"/>
  <c r="CQ36"/>
  <c r="CP36"/>
  <c r="CO36"/>
  <c r="CN36"/>
  <c r="CM36"/>
  <c r="CL36"/>
  <c r="CK36"/>
  <c r="CJ36"/>
  <c r="CI36"/>
  <c r="CH36"/>
  <c r="CG36"/>
  <c r="CF36"/>
  <c r="CE36"/>
  <c r="CD36"/>
  <c r="CC36"/>
  <c r="CB36"/>
  <c r="CA36"/>
  <c r="BZ36"/>
  <c r="BY36"/>
  <c r="BX36"/>
  <c r="BW36"/>
  <c r="BV36"/>
  <c r="BU36"/>
  <c r="BT36"/>
  <c r="BS36"/>
  <c r="BR36"/>
  <c r="BQ36"/>
  <c r="BP36"/>
  <c r="BO36"/>
  <c r="BN36"/>
  <c r="BM36"/>
  <c r="BL36"/>
  <c r="BK36"/>
  <c r="BJ36"/>
  <c r="BI36"/>
  <c r="BH36"/>
  <c r="BG36"/>
  <c r="BF36"/>
  <c r="CV36"/>
  <c r="BC36"/>
  <c r="BA36"/>
  <c r="AY36"/>
  <c r="AW36"/>
  <c r="AU36"/>
  <c r="AS36"/>
  <c r="AQ36"/>
  <c r="AO36"/>
  <c r="AM36"/>
  <c r="AK36"/>
  <c r="AI36"/>
  <c r="BE36"/>
  <c r="AG36"/>
  <c r="AF36"/>
  <c r="AE36"/>
  <c r="AD36"/>
  <c r="AC36"/>
  <c r="AB36"/>
  <c r="AA36"/>
  <c r="Z36"/>
  <c r="Y36"/>
  <c r="X36"/>
  <c r="W36"/>
  <c r="V36"/>
  <c r="U36"/>
  <c r="T36"/>
  <c r="S36"/>
  <c r="R36"/>
  <c r="Q36"/>
  <c r="P36"/>
  <c r="O36"/>
  <c r="N36"/>
  <c r="M36"/>
  <c r="L36"/>
  <c r="AH36"/>
  <c r="I36"/>
  <c r="II35"/>
  <c r="IA35"/>
  <c r="HS35"/>
  <c r="HO35"/>
  <c r="HM35"/>
  <c r="HK35"/>
  <c r="HI35"/>
  <c r="HG35"/>
  <c r="HE35"/>
  <c r="HC35"/>
  <c r="HA35"/>
  <c r="GY35"/>
  <c r="GW35"/>
  <c r="GU35"/>
  <c r="GQ35"/>
  <c r="GI35"/>
  <c r="GA35"/>
  <c r="FU35"/>
  <c r="FS35"/>
  <c r="FQ35"/>
  <c r="FO35"/>
  <c r="FM35"/>
  <c r="FK35"/>
  <c r="FI35"/>
  <c r="FG35"/>
  <c r="FE35"/>
  <c r="FC35"/>
  <c r="FA35"/>
  <c r="EP35"/>
  <c r="EG35"/>
  <c r="DY35"/>
  <c r="DQ35"/>
  <c r="DI35"/>
  <c r="DA35"/>
  <c r="CU35"/>
  <c r="CS35"/>
  <c r="CQ35"/>
  <c r="CO35"/>
  <c r="CM35"/>
  <c r="CK35"/>
  <c r="CI35"/>
  <c r="CG35"/>
  <c r="CE35"/>
  <c r="CC35"/>
  <c r="CA35"/>
  <c r="BY35"/>
  <c r="BW35"/>
  <c r="BU35"/>
  <c r="BS35"/>
  <c r="BQ35"/>
  <c r="BO35"/>
  <c r="BM35"/>
  <c r="BK35"/>
  <c r="BI35"/>
  <c r="BG35"/>
  <c r="BA35"/>
  <c r="AS35"/>
  <c r="AK35"/>
  <c r="AG35"/>
  <c r="AE35"/>
  <c r="AC35"/>
  <c r="AA35"/>
  <c r="Y35"/>
  <c r="W35"/>
  <c r="U35"/>
  <c r="S35"/>
  <c r="Q35"/>
  <c r="O35"/>
  <c r="M35"/>
  <c r="I35"/>
  <c r="HN35"/>
  <c r="II34"/>
  <c r="IA34"/>
  <c r="HS34"/>
  <c r="HO34"/>
  <c r="HM34"/>
  <c r="HK34"/>
  <c r="HI34"/>
  <c r="HG34"/>
  <c r="HE34"/>
  <c r="HC34"/>
  <c r="HA34"/>
  <c r="GY34"/>
  <c r="GW34"/>
  <c r="GU34"/>
  <c r="GQ34"/>
  <c r="GI34"/>
  <c r="GA34"/>
  <c r="FU34"/>
  <c r="FS34"/>
  <c r="FQ34"/>
  <c r="FO34"/>
  <c r="FM34"/>
  <c r="FK34"/>
  <c r="FI34"/>
  <c r="FG34"/>
  <c r="FE34"/>
  <c r="FC34"/>
  <c r="FA34"/>
  <c r="EP34"/>
  <c r="EG34"/>
  <c r="DY34"/>
  <c r="DQ34"/>
  <c r="DI34"/>
  <c r="DA34"/>
  <c r="CU34"/>
  <c r="CS34"/>
  <c r="CQ34"/>
  <c r="CO34"/>
  <c r="CM34"/>
  <c r="CK34"/>
  <c r="CI34"/>
  <c r="CG34"/>
  <c r="CE34"/>
  <c r="CC34"/>
  <c r="CA34"/>
  <c r="BY34"/>
  <c r="BW34"/>
  <c r="BU34"/>
  <c r="BS34"/>
  <c r="BQ34"/>
  <c r="BO34"/>
  <c r="BM34"/>
  <c r="BK34"/>
  <c r="BI34"/>
  <c r="BG34"/>
  <c r="BA34"/>
  <c r="AS34"/>
  <c r="AK34"/>
  <c r="AG34"/>
  <c r="AE34"/>
  <c r="AC34"/>
  <c r="AA34"/>
  <c r="Y34"/>
  <c r="W34"/>
  <c r="U34"/>
  <c r="S34"/>
  <c r="Q34"/>
  <c r="O34"/>
  <c r="M34"/>
  <c r="I34"/>
  <c r="HN34"/>
  <c r="II33"/>
  <c r="IE33"/>
  <c r="IA33"/>
  <c r="HW33"/>
  <c r="HS33"/>
  <c r="GQ33"/>
  <c r="GM33"/>
  <c r="GI33"/>
  <c r="GE33"/>
  <c r="GA33"/>
  <c r="FW33"/>
  <c r="GS33"/>
  <c r="EL33"/>
  <c r="EJ33"/>
  <c r="EH33"/>
  <c r="EF33"/>
  <c r="ED33"/>
  <c r="EB33"/>
  <c r="DZ33"/>
  <c r="DX33"/>
  <c r="DV33"/>
  <c r="DT33"/>
  <c r="DR33"/>
  <c r="DP33"/>
  <c r="DN33"/>
  <c r="DL33"/>
  <c r="DJ33"/>
  <c r="DH33"/>
  <c r="DF33"/>
  <c r="DD33"/>
  <c r="DB33"/>
  <c r="CZ33"/>
  <c r="CX33"/>
  <c r="BH33"/>
  <c r="BD33"/>
  <c r="BB33"/>
  <c r="AZ33"/>
  <c r="AX33"/>
  <c r="AV33"/>
  <c r="AT33"/>
  <c r="AR33"/>
  <c r="AP33"/>
  <c r="AN33"/>
  <c r="AL33"/>
  <c r="AJ33"/>
  <c r="AF33"/>
  <c r="X33"/>
  <c r="P33"/>
  <c r="I33"/>
  <c r="IL32"/>
  <c r="IJ32"/>
  <c r="IH32"/>
  <c r="IF32"/>
  <c r="ID32"/>
  <c r="IB32"/>
  <c r="HZ32"/>
  <c r="HX32"/>
  <c r="HV32"/>
  <c r="HT32"/>
  <c r="HR32"/>
  <c r="HL32"/>
  <c r="HH32"/>
  <c r="HD32"/>
  <c r="GZ32"/>
  <c r="GV32"/>
  <c r="GR32"/>
  <c r="GP32"/>
  <c r="GN32"/>
  <c r="GL32"/>
  <c r="GJ32"/>
  <c r="GH32"/>
  <c r="GF32"/>
  <c r="GD32"/>
  <c r="GB32"/>
  <c r="FZ32"/>
  <c r="FX32"/>
  <c r="FT32"/>
  <c r="FP32"/>
  <c r="FL32"/>
  <c r="FH32"/>
  <c r="FD32"/>
  <c r="EZ32"/>
  <c r="FV32"/>
  <c r="EL32"/>
  <c r="EJ32"/>
  <c r="EH32"/>
  <c r="EF32"/>
  <c r="ED32"/>
  <c r="EB32"/>
  <c r="DZ32"/>
  <c r="DX32"/>
  <c r="DV32"/>
  <c r="DT32"/>
  <c r="DR32"/>
  <c r="DP32"/>
  <c r="DN32"/>
  <c r="DL32"/>
  <c r="DJ32"/>
  <c r="DH32"/>
  <c r="DF32"/>
  <c r="DD32"/>
  <c r="DB32"/>
  <c r="CZ32"/>
  <c r="CX32"/>
  <c r="CT32"/>
  <c r="CP32"/>
  <c r="CL32"/>
  <c r="CH32"/>
  <c r="CD32"/>
  <c r="BZ32"/>
  <c r="BV32"/>
  <c r="BR32"/>
  <c r="BN32"/>
  <c r="BJ32"/>
  <c r="BF32"/>
  <c r="CV32"/>
  <c r="BD32"/>
  <c r="BB32"/>
  <c r="AZ32"/>
  <c r="AX32"/>
  <c r="AV32"/>
  <c r="AT32"/>
  <c r="AR32"/>
  <c r="AP32"/>
  <c r="AN32"/>
  <c r="AL32"/>
  <c r="AJ32"/>
  <c r="AD32"/>
  <c r="Z32"/>
  <c r="V32"/>
  <c r="R32"/>
  <c r="N32"/>
  <c r="I32"/>
  <c r="IK32"/>
  <c r="IL31"/>
  <c r="IJ31"/>
  <c r="IH31"/>
  <c r="IF31"/>
  <c r="ID31"/>
  <c r="IB31"/>
  <c r="HZ31"/>
  <c r="HX31"/>
  <c r="HV31"/>
  <c r="HT31"/>
  <c r="HR31"/>
  <c r="HN31"/>
  <c r="HF31"/>
  <c r="GX31"/>
  <c r="GR31"/>
  <c r="GP31"/>
  <c r="GN31"/>
  <c r="GL31"/>
  <c r="GJ31"/>
  <c r="GH31"/>
  <c r="GF31"/>
  <c r="GD31"/>
  <c r="GB31"/>
  <c r="FZ31"/>
  <c r="FX31"/>
  <c r="FR31"/>
  <c r="FJ31"/>
  <c r="FB31"/>
  <c r="EO31"/>
  <c r="ER31"/>
  <c r="EU31"/>
  <c r="EL31"/>
  <c r="EJ31"/>
  <c r="EH31"/>
  <c r="EF31"/>
  <c r="ED31"/>
  <c r="EB31"/>
  <c r="DZ31"/>
  <c r="DX31"/>
  <c r="DV31"/>
  <c r="DT31"/>
  <c r="DR31"/>
  <c r="DP31"/>
  <c r="DN31"/>
  <c r="DL31"/>
  <c r="DJ31"/>
  <c r="DH31"/>
  <c r="DF31"/>
  <c r="DD31"/>
  <c r="DB31"/>
  <c r="CZ31"/>
  <c r="CX31"/>
  <c r="CN31"/>
  <c r="CF31"/>
  <c r="BX31"/>
  <c r="BP31"/>
  <c r="BH31"/>
  <c r="BD31"/>
  <c r="BB31"/>
  <c r="AZ31"/>
  <c r="AX31"/>
  <c r="AV31"/>
  <c r="AT31"/>
  <c r="AR31"/>
  <c r="AP31"/>
  <c r="AN31"/>
  <c r="AL31"/>
  <c r="AJ31"/>
  <c r="AF31"/>
  <c r="X31"/>
  <c r="P31"/>
  <c r="I31"/>
  <c r="IK31"/>
  <c r="IL30"/>
  <c r="IJ30"/>
  <c r="IH30"/>
  <c r="IF30"/>
  <c r="ID30"/>
  <c r="IB30"/>
  <c r="HZ30"/>
  <c r="HX30"/>
  <c r="HV30"/>
  <c r="HT30"/>
  <c r="HR30"/>
  <c r="HL30"/>
  <c r="HH30"/>
  <c r="HD30"/>
  <c r="GZ30"/>
  <c r="GV30"/>
  <c r="GR30"/>
  <c r="GP30"/>
  <c r="GN30"/>
  <c r="GL30"/>
  <c r="GJ30"/>
  <c r="GH30"/>
  <c r="GF30"/>
  <c r="GD30"/>
  <c r="GB30"/>
  <c r="FZ30"/>
  <c r="FX30"/>
  <c r="FT30"/>
  <c r="FP30"/>
  <c r="FL30"/>
  <c r="FH30"/>
  <c r="FD30"/>
  <c r="EZ30"/>
  <c r="FV30"/>
  <c r="EL30"/>
  <c r="EJ30"/>
  <c r="EH30"/>
  <c r="EF30"/>
  <c r="ED30"/>
  <c r="EB30"/>
  <c r="DZ30"/>
  <c r="DX30"/>
  <c r="DV30"/>
  <c r="DT30"/>
  <c r="DR30"/>
  <c r="DP30"/>
  <c r="DN30"/>
  <c r="DL30"/>
  <c r="DJ30"/>
  <c r="DH30"/>
  <c r="DF30"/>
  <c r="DD30"/>
  <c r="DB30"/>
  <c r="CZ30"/>
  <c r="CX30"/>
  <c r="CT30"/>
  <c r="CP30"/>
  <c r="CL30"/>
  <c r="CH30"/>
  <c r="CD30"/>
  <c r="BZ30"/>
  <c r="BV30"/>
  <c r="BR30"/>
  <c r="BN30"/>
  <c r="BJ30"/>
  <c r="BF30"/>
  <c r="CV30"/>
  <c r="BD30"/>
  <c r="BB30"/>
  <c r="AZ30"/>
  <c r="AX30"/>
  <c r="AV30"/>
  <c r="AT30"/>
  <c r="AR30"/>
  <c r="AP30"/>
  <c r="AN30"/>
  <c r="AL30"/>
  <c r="AJ30"/>
  <c r="AD30"/>
  <c r="Z30"/>
  <c r="V30"/>
  <c r="R30"/>
  <c r="N30"/>
  <c r="I30"/>
  <c r="IK30"/>
  <c r="IL29"/>
  <c r="IJ29"/>
  <c r="IH29"/>
  <c r="IF29"/>
  <c r="ID29"/>
  <c r="IB29"/>
  <c r="HZ29"/>
  <c r="HX29"/>
  <c r="HV29"/>
  <c r="HT29"/>
  <c r="HR29"/>
  <c r="HN29"/>
  <c r="HF29"/>
  <c r="GX29"/>
  <c r="GR29"/>
  <c r="GP29"/>
  <c r="GN29"/>
  <c r="GL29"/>
  <c r="GJ29"/>
  <c r="GH29"/>
  <c r="GF29"/>
  <c r="GD29"/>
  <c r="GB29"/>
  <c r="FZ29"/>
  <c r="FX29"/>
  <c r="FR29"/>
  <c r="FJ29"/>
  <c r="FB29"/>
  <c r="EO29"/>
  <c r="ER29"/>
  <c r="EU29"/>
  <c r="EL29"/>
  <c r="EJ29"/>
  <c r="EH29"/>
  <c r="EF29"/>
  <c r="ED29"/>
  <c r="EB29"/>
  <c r="DZ29"/>
  <c r="DX29"/>
  <c r="DV29"/>
  <c r="DT29"/>
  <c r="DR29"/>
  <c r="DP29"/>
  <c r="DN29"/>
  <c r="DL29"/>
  <c r="DJ29"/>
  <c r="DH29"/>
  <c r="DF29"/>
  <c r="DD29"/>
  <c r="DB29"/>
  <c r="CZ29"/>
  <c r="CX29"/>
  <c r="CN29"/>
  <c r="CF29"/>
  <c r="BX29"/>
  <c r="BP29"/>
  <c r="BH29"/>
  <c r="BD29"/>
  <c r="BB29"/>
  <c r="AZ29"/>
  <c r="AX29"/>
  <c r="AV29"/>
  <c r="AT29"/>
  <c r="AR29"/>
  <c r="AP29"/>
  <c r="AN29"/>
  <c r="AL29"/>
  <c r="AJ29"/>
  <c r="AF29"/>
  <c r="X29"/>
  <c r="P29"/>
  <c r="I29"/>
  <c r="IK29"/>
  <c r="IL28"/>
  <c r="IJ28"/>
  <c r="IH28"/>
  <c r="IF28"/>
  <c r="ID28"/>
  <c r="IB28"/>
  <c r="HZ28"/>
  <c r="HX28"/>
  <c r="HV28"/>
  <c r="HT28"/>
  <c r="HR28"/>
  <c r="HL28"/>
  <c r="HH28"/>
  <c r="HD28"/>
  <c r="GZ28"/>
  <c r="GV28"/>
  <c r="GR28"/>
  <c r="GP28"/>
  <c r="GN28"/>
  <c r="GL28"/>
  <c r="GJ28"/>
  <c r="GH28"/>
  <c r="GF28"/>
  <c r="GD28"/>
  <c r="GB28"/>
  <c r="FZ28"/>
  <c r="FX28"/>
  <c r="FT28"/>
  <c r="FP28"/>
  <c r="FL28"/>
  <c r="FH28"/>
  <c r="FD28"/>
  <c r="EZ28"/>
  <c r="FV28"/>
  <c r="EL28"/>
  <c r="EJ28"/>
  <c r="EH28"/>
  <c r="EF28"/>
  <c r="ED28"/>
  <c r="EB28"/>
  <c r="DZ28"/>
  <c r="DX28"/>
  <c r="DV28"/>
  <c r="DT28"/>
  <c r="DR28"/>
  <c r="DP28"/>
  <c r="DN28"/>
  <c r="DL28"/>
  <c r="DJ28"/>
  <c r="DH28"/>
  <c r="DF28"/>
  <c r="DD28"/>
  <c r="DB28"/>
  <c r="CZ28"/>
  <c r="CX28"/>
  <c r="CT28"/>
  <c r="CP28"/>
  <c r="CL28"/>
  <c r="CH28"/>
  <c r="CD28"/>
  <c r="BZ28"/>
  <c r="BV28"/>
  <c r="BR28"/>
  <c r="BN28"/>
  <c r="BJ28"/>
  <c r="BF28"/>
  <c r="CV28"/>
  <c r="BD28"/>
  <c r="BB28"/>
  <c r="AZ28"/>
  <c r="AX28"/>
  <c r="AV28"/>
  <c r="AT28"/>
  <c r="AR28"/>
  <c r="AP28"/>
  <c r="AN28"/>
  <c r="AL28"/>
  <c r="AJ28"/>
  <c r="AD28"/>
  <c r="Z28"/>
  <c r="V28"/>
  <c r="R28"/>
  <c r="N28"/>
  <c r="I28"/>
  <c r="IK28"/>
  <c r="IL27"/>
  <c r="IJ27"/>
  <c r="IH27"/>
  <c r="IF27"/>
  <c r="ID27"/>
  <c r="IB27"/>
  <c r="HZ27"/>
  <c r="HX27"/>
  <c r="HV27"/>
  <c r="HT27"/>
  <c r="HR27"/>
  <c r="HN27"/>
  <c r="HF27"/>
  <c r="GX27"/>
  <c r="GR27"/>
  <c r="GP27"/>
  <c r="GN27"/>
  <c r="GL27"/>
  <c r="GJ27"/>
  <c r="GH27"/>
  <c r="GF27"/>
  <c r="GD27"/>
  <c r="GB27"/>
  <c r="FZ27"/>
  <c r="FX27"/>
  <c r="FR27"/>
  <c r="FJ27"/>
  <c r="FB27"/>
  <c r="EO27"/>
  <c r="ER27"/>
  <c r="EU27"/>
  <c r="EL27"/>
  <c r="EJ27"/>
  <c r="EH27"/>
  <c r="EF27"/>
  <c r="ED27"/>
  <c r="EB27"/>
  <c r="DZ27"/>
  <c r="DX27"/>
  <c r="DV27"/>
  <c r="DT27"/>
  <c r="DR27"/>
  <c r="DP27"/>
  <c r="DN27"/>
  <c r="DL27"/>
  <c r="DJ27"/>
  <c r="DH27"/>
  <c r="DF27"/>
  <c r="DD27"/>
  <c r="DB27"/>
  <c r="CZ27"/>
  <c r="CX27"/>
  <c r="CN27"/>
  <c r="CF27"/>
  <c r="BX27"/>
  <c r="BP27"/>
  <c r="BH27"/>
  <c r="BD27"/>
  <c r="BB27"/>
  <c r="AZ27"/>
  <c r="AX27"/>
  <c r="AV27"/>
  <c r="AT27"/>
  <c r="AR27"/>
  <c r="AP27"/>
  <c r="AN27"/>
  <c r="AL27"/>
  <c r="AJ27"/>
  <c r="AF27"/>
  <c r="X27"/>
  <c r="P27"/>
  <c r="I27"/>
  <c r="IK27"/>
  <c r="IL26"/>
  <c r="IJ26"/>
  <c r="IH26"/>
  <c r="IF26"/>
  <c r="ID26"/>
  <c r="IB26"/>
  <c r="HZ26"/>
  <c r="HX26"/>
  <c r="HV26"/>
  <c r="HT26"/>
  <c r="HR26"/>
  <c r="HL26"/>
  <c r="HH26"/>
  <c r="HD26"/>
  <c r="GZ26"/>
  <c r="GV26"/>
  <c r="GR26"/>
  <c r="GP26"/>
  <c r="GN26"/>
  <c r="GL26"/>
  <c r="GJ26"/>
  <c r="GH26"/>
  <c r="GF26"/>
  <c r="GD26"/>
  <c r="GB26"/>
  <c r="FZ26"/>
  <c r="FX26"/>
  <c r="FT26"/>
  <c r="FP26"/>
  <c r="FL26"/>
  <c r="FH26"/>
  <c r="FD26"/>
  <c r="EZ26"/>
  <c r="FV26"/>
  <c r="EL26"/>
  <c r="EJ26"/>
  <c r="EH26"/>
  <c r="EF26"/>
  <c r="ED26"/>
  <c r="EB26"/>
  <c r="DZ26"/>
  <c r="DX26"/>
  <c r="DV26"/>
  <c r="DT26"/>
  <c r="DR26"/>
  <c r="DP26"/>
  <c r="DN26"/>
  <c r="DL26"/>
  <c r="DJ26"/>
  <c r="DH26"/>
  <c r="DF26"/>
  <c r="DD26"/>
  <c r="DB26"/>
  <c r="CZ26"/>
  <c r="CX26"/>
  <c r="CT26"/>
  <c r="CP26"/>
  <c r="CL26"/>
  <c r="CH26"/>
  <c r="CD26"/>
  <c r="BZ26"/>
  <c r="BV26"/>
  <c r="BR26"/>
  <c r="BN26"/>
  <c r="BJ26"/>
  <c r="BF26"/>
  <c r="CV26"/>
  <c r="BD26"/>
  <c r="BB26"/>
  <c r="AZ26"/>
  <c r="AX26"/>
  <c r="AV26"/>
  <c r="AT26"/>
  <c r="AR26"/>
  <c r="AP26"/>
  <c r="AN26"/>
  <c r="AL26"/>
  <c r="AJ26"/>
  <c r="AD26"/>
  <c r="Z26"/>
  <c r="V26"/>
  <c r="R26"/>
  <c r="N26"/>
  <c r="I26"/>
  <c r="IK26"/>
  <c r="IL25"/>
  <c r="IH25"/>
  <c r="IF25"/>
  <c r="ID25"/>
  <c r="IB25"/>
  <c r="HZ25"/>
  <c r="HX25"/>
  <c r="HV25"/>
  <c r="HT25"/>
  <c r="HR25"/>
  <c r="GR25"/>
  <c r="GP25"/>
  <c r="GN25"/>
  <c r="GL25"/>
  <c r="GJ25"/>
  <c r="GH25"/>
  <c r="GF25"/>
  <c r="GD25"/>
  <c r="GB25"/>
  <c r="FZ25"/>
  <c r="FX25"/>
  <c r="EL25"/>
  <c r="EJ25"/>
  <c r="EH25"/>
  <c r="EF25"/>
  <c r="ED25"/>
  <c r="EB25"/>
  <c r="DZ25"/>
  <c r="DX25"/>
  <c r="DV25"/>
  <c r="DT25"/>
  <c r="DR25"/>
  <c r="DP25"/>
  <c r="DN25"/>
  <c r="DL25"/>
  <c r="DJ25"/>
  <c r="DH25"/>
  <c r="DF25"/>
  <c r="DD25"/>
  <c r="DB25"/>
  <c r="CZ25"/>
  <c r="CX25"/>
  <c r="BD25"/>
  <c r="BB25"/>
  <c r="AZ25"/>
  <c r="AX25"/>
  <c r="AV25"/>
  <c r="AT25"/>
  <c r="AR25"/>
  <c r="AP25"/>
  <c r="AN25"/>
  <c r="AL25"/>
  <c r="AJ25"/>
  <c r="I25"/>
  <c r="IL24"/>
  <c r="IJ24"/>
  <c r="IH24"/>
  <c r="IF24"/>
  <c r="ID24"/>
  <c r="IB24"/>
  <c r="HZ24"/>
  <c r="HX24"/>
  <c r="HV24"/>
  <c r="HT24"/>
  <c r="HR24"/>
  <c r="HL24"/>
  <c r="HH24"/>
  <c r="HD24"/>
  <c r="GZ24"/>
  <c r="GV24"/>
  <c r="GR24"/>
  <c r="GP24"/>
  <c r="GN24"/>
  <c r="GL24"/>
  <c r="GJ24"/>
  <c r="GH24"/>
  <c r="GF24"/>
  <c r="GD24"/>
  <c r="GB24"/>
  <c r="FZ24"/>
  <c r="FX24"/>
  <c r="FT24"/>
  <c r="FP24"/>
  <c r="FL24"/>
  <c r="FH24"/>
  <c r="FD24"/>
  <c r="EZ24"/>
  <c r="FV24"/>
  <c r="EL24"/>
  <c r="EJ24"/>
  <c r="EH24"/>
  <c r="EF24"/>
  <c r="ED24"/>
  <c r="EB24"/>
  <c r="DZ24"/>
  <c r="DX24"/>
  <c r="DV24"/>
  <c r="DT24"/>
  <c r="DR24"/>
  <c r="DP24"/>
  <c r="DN24"/>
  <c r="DL24"/>
  <c r="DJ24"/>
  <c r="DH24"/>
  <c r="DF24"/>
  <c r="DD24"/>
  <c r="DB24"/>
  <c r="CZ24"/>
  <c r="CX24"/>
  <c r="CT24"/>
  <c r="CP24"/>
  <c r="CL24"/>
  <c r="CH24"/>
  <c r="CD24"/>
  <c r="BZ24"/>
  <c r="BV24"/>
  <c r="BR24"/>
  <c r="BN24"/>
  <c r="BJ24"/>
  <c r="BF24"/>
  <c r="CV24"/>
  <c r="BD24"/>
  <c r="BB24"/>
  <c r="AZ24"/>
  <c r="AX24"/>
  <c r="AV24"/>
  <c r="AT24"/>
  <c r="AR24"/>
  <c r="AP24"/>
  <c r="AN24"/>
  <c r="AL24"/>
  <c r="AJ24"/>
  <c r="AD24"/>
  <c r="Z24"/>
  <c r="V24"/>
  <c r="R24"/>
  <c r="N24"/>
  <c r="I24"/>
  <c r="IK24"/>
  <c r="IL23"/>
  <c r="IJ23"/>
  <c r="IH23"/>
  <c r="IF23"/>
  <c r="ID23"/>
  <c r="IB23"/>
  <c r="HZ23"/>
  <c r="HX23"/>
  <c r="HV23"/>
  <c r="HT23"/>
  <c r="HR23"/>
  <c r="GR23"/>
  <c r="GP23"/>
  <c r="GN23"/>
  <c r="GL23"/>
  <c r="GJ23"/>
  <c r="GH23"/>
  <c r="GF23"/>
  <c r="GD23"/>
  <c r="GB23"/>
  <c r="FZ23"/>
  <c r="FX23"/>
  <c r="EL23"/>
  <c r="EJ23"/>
  <c r="EH23"/>
  <c r="EF23"/>
  <c r="ED23"/>
  <c r="EB23"/>
  <c r="DZ23"/>
  <c r="DX23"/>
  <c r="DV23"/>
  <c r="DT23"/>
  <c r="DR23"/>
  <c r="DP23"/>
  <c r="DN23"/>
  <c r="DL23"/>
  <c r="DJ23"/>
  <c r="DH23"/>
  <c r="DF23"/>
  <c r="DD23"/>
  <c r="DB23"/>
  <c r="CZ23"/>
  <c r="CX23"/>
  <c r="BD23"/>
  <c r="BB23"/>
  <c r="AZ23"/>
  <c r="AX23"/>
  <c r="AV23"/>
  <c r="AT23"/>
  <c r="AR23"/>
  <c r="AP23"/>
  <c r="AN23"/>
  <c r="AL23"/>
  <c r="AJ23"/>
  <c r="I23"/>
  <c r="IK23"/>
  <c r="IL22"/>
  <c r="IJ22"/>
  <c r="IH22"/>
  <c r="IF22"/>
  <c r="ID22"/>
  <c r="IB22"/>
  <c r="HZ22"/>
  <c r="HX22"/>
  <c r="HV22"/>
  <c r="HT22"/>
  <c r="HR22"/>
  <c r="HL22"/>
  <c r="HH22"/>
  <c r="HD22"/>
  <c r="GZ22"/>
  <c r="GV22"/>
  <c r="GR22"/>
  <c r="GP22"/>
  <c r="GN22"/>
  <c r="GL22"/>
  <c r="GJ22"/>
  <c r="GH22"/>
  <c r="GF22"/>
  <c r="GD22"/>
  <c r="GB22"/>
  <c r="FZ22"/>
  <c r="FX22"/>
  <c r="FT22"/>
  <c r="FP22"/>
  <c r="FL22"/>
  <c r="FH22"/>
  <c r="FD22"/>
  <c r="EZ22"/>
  <c r="FV22"/>
  <c r="EL22"/>
  <c r="EJ22"/>
  <c r="EH22"/>
  <c r="EF22"/>
  <c r="ED22"/>
  <c r="EB22"/>
  <c r="DZ22"/>
  <c r="DX22"/>
  <c r="DV22"/>
  <c r="DT22"/>
  <c r="DR22"/>
  <c r="DP22"/>
  <c r="DN22"/>
  <c r="DL22"/>
  <c r="DJ22"/>
  <c r="DH22"/>
  <c r="DF22"/>
  <c r="DD22"/>
  <c r="DB22"/>
  <c r="CZ22"/>
  <c r="CX22"/>
  <c r="CT22"/>
  <c r="CP22"/>
  <c r="CL22"/>
  <c r="CH22"/>
  <c r="CD22"/>
  <c r="BZ22"/>
  <c r="BV22"/>
  <c r="BR22"/>
  <c r="BN22"/>
  <c r="BJ22"/>
  <c r="BF22"/>
  <c r="CV22"/>
  <c r="BD22"/>
  <c r="BB22"/>
  <c r="AZ22"/>
  <c r="AX22"/>
  <c r="AV22"/>
  <c r="AT22"/>
  <c r="AR22"/>
  <c r="AP22"/>
  <c r="AN22"/>
  <c r="AL22"/>
  <c r="AJ22"/>
  <c r="AD22"/>
  <c r="Z22"/>
  <c r="V22"/>
  <c r="R22"/>
  <c r="N22"/>
  <c r="I22"/>
  <c r="IK22"/>
  <c r="IL21"/>
  <c r="IJ21"/>
  <c r="IH21"/>
  <c r="IF21"/>
  <c r="ID21"/>
  <c r="IB21"/>
  <c r="HZ21"/>
  <c r="HX21"/>
  <c r="HV21"/>
  <c r="HT21"/>
  <c r="HR21"/>
  <c r="GR21"/>
  <c r="GP21"/>
  <c r="GN21"/>
  <c r="GL21"/>
  <c r="GJ21"/>
  <c r="GH21"/>
  <c r="GF21"/>
  <c r="GD21"/>
  <c r="GB21"/>
  <c r="FZ21"/>
  <c r="FX21"/>
  <c r="EL21"/>
  <c r="EJ21"/>
  <c r="EH21"/>
  <c r="EF21"/>
  <c r="ED21"/>
  <c r="EB21"/>
  <c r="DZ21"/>
  <c r="DX21"/>
  <c r="DV21"/>
  <c r="DT21"/>
  <c r="DR21"/>
  <c r="DP21"/>
  <c r="DN21"/>
  <c r="DL21"/>
  <c r="DJ21"/>
  <c r="DH21"/>
  <c r="DF21"/>
  <c r="DD21"/>
  <c r="DB21"/>
  <c r="CZ21"/>
  <c r="CX21"/>
  <c r="BD21"/>
  <c r="BB21"/>
  <c r="AZ21"/>
  <c r="AX21"/>
  <c r="AV21"/>
  <c r="AT21"/>
  <c r="AR21"/>
  <c r="AP21"/>
  <c r="AN21"/>
  <c r="AL21"/>
  <c r="AJ21"/>
  <c r="I21"/>
  <c r="IK21"/>
  <c r="IL20"/>
  <c r="IJ20"/>
  <c r="IH20"/>
  <c r="IF20"/>
  <c r="ID20"/>
  <c r="IB20"/>
  <c r="HZ20"/>
  <c r="HX20"/>
  <c r="HV20"/>
  <c r="HT20"/>
  <c r="HR20"/>
  <c r="HL20"/>
  <c r="HH20"/>
  <c r="HD20"/>
  <c r="GZ20"/>
  <c r="GV20"/>
  <c r="GR20"/>
  <c r="GP20"/>
  <c r="GN20"/>
  <c r="GL20"/>
  <c r="GJ20"/>
  <c r="GH20"/>
  <c r="GF20"/>
  <c r="GD20"/>
  <c r="GB20"/>
  <c r="FZ20"/>
  <c r="FX20"/>
  <c r="FT20"/>
  <c r="FP20"/>
  <c r="FL20"/>
  <c r="FH20"/>
  <c r="FD20"/>
  <c r="EZ20"/>
  <c r="FV20"/>
  <c r="EL20"/>
  <c r="EJ20"/>
  <c r="EH20"/>
  <c r="EF20"/>
  <c r="ED20"/>
  <c r="EB20"/>
  <c r="DZ20"/>
  <c r="DX20"/>
  <c r="DV20"/>
  <c r="DT20"/>
  <c r="DR20"/>
  <c r="DP20"/>
  <c r="DN20"/>
  <c r="DL20"/>
  <c r="DJ20"/>
  <c r="DH20"/>
  <c r="DF20"/>
  <c r="DD20"/>
  <c r="DB20"/>
  <c r="CZ20"/>
  <c r="CX20"/>
  <c r="CT20"/>
  <c r="CP20"/>
  <c r="CL20"/>
  <c r="CH20"/>
  <c r="CD20"/>
  <c r="BZ20"/>
  <c r="BV20"/>
  <c r="BR20"/>
  <c r="BN20"/>
  <c r="BJ20"/>
  <c r="BF20"/>
  <c r="CV20"/>
  <c r="BD20"/>
  <c r="BB20"/>
  <c r="AZ20"/>
  <c r="AX20"/>
  <c r="AV20"/>
  <c r="AT20"/>
  <c r="AR20"/>
  <c r="AP20"/>
  <c r="AN20"/>
  <c r="AL20"/>
  <c r="AJ20"/>
  <c r="AD20"/>
  <c r="Z20"/>
  <c r="V20"/>
  <c r="R20"/>
  <c r="N20"/>
  <c r="I20"/>
  <c r="IK20"/>
  <c r="IL19"/>
  <c r="IJ19"/>
  <c r="IH19"/>
  <c r="IF19"/>
  <c r="ID19"/>
  <c r="IB19"/>
  <c r="HZ19"/>
  <c r="HX19"/>
  <c r="HV19"/>
  <c r="HT19"/>
  <c r="HR19"/>
  <c r="GR19"/>
  <c r="GP19"/>
  <c r="GN19"/>
  <c r="GL19"/>
  <c r="GJ19"/>
  <c r="GH19"/>
  <c r="GF19"/>
  <c r="GD19"/>
  <c r="GB19"/>
  <c r="FZ19"/>
  <c r="FX19"/>
  <c r="EL19"/>
  <c r="EJ19"/>
  <c r="EH19"/>
  <c r="EF19"/>
  <c r="ED19"/>
  <c r="EB19"/>
  <c r="DZ19"/>
  <c r="DX19"/>
  <c r="DV19"/>
  <c r="DT19"/>
  <c r="DR19"/>
  <c r="DP19"/>
  <c r="DN19"/>
  <c r="DL19"/>
  <c r="DJ19"/>
  <c r="DH19"/>
  <c r="DF19"/>
  <c r="DD19"/>
  <c r="DB19"/>
  <c r="CZ19"/>
  <c r="CX19"/>
  <c r="BD19"/>
  <c r="BB19"/>
  <c r="AZ19"/>
  <c r="AX19"/>
  <c r="AV19"/>
  <c r="AT19"/>
  <c r="AR19"/>
  <c r="AP19"/>
  <c r="AN19"/>
  <c r="AL19"/>
  <c r="AJ19"/>
  <c r="I19"/>
  <c r="IK19"/>
  <c r="IL18"/>
  <c r="IJ18"/>
  <c r="IH18"/>
  <c r="IF18"/>
  <c r="ID18"/>
  <c r="IB18"/>
  <c r="HZ18"/>
  <c r="HX18"/>
  <c r="HV18"/>
  <c r="HT18"/>
  <c r="HR18"/>
  <c r="HL18"/>
  <c r="HH18"/>
  <c r="HD18"/>
  <c r="GZ18"/>
  <c r="GV18"/>
  <c r="GR18"/>
  <c r="GP18"/>
  <c r="GN18"/>
  <c r="GL18"/>
  <c r="GJ18"/>
  <c r="GH18"/>
  <c r="GF18"/>
  <c r="GD18"/>
  <c r="GB18"/>
  <c r="FZ18"/>
  <c r="FX18"/>
  <c r="FT18"/>
  <c r="FP18"/>
  <c r="FL18"/>
  <c r="FH18"/>
  <c r="FD18"/>
  <c r="EZ18"/>
  <c r="FV18"/>
  <c r="EL18"/>
  <c r="EJ18"/>
  <c r="EH18"/>
  <c r="EF18"/>
  <c r="ED18"/>
  <c r="EB18"/>
  <c r="DZ18"/>
  <c r="DX18"/>
  <c r="DV18"/>
  <c r="DT18"/>
  <c r="DR18"/>
  <c r="DP18"/>
  <c r="DN18"/>
  <c r="DL18"/>
  <c r="DJ18"/>
  <c r="DH18"/>
  <c r="DF18"/>
  <c r="DD18"/>
  <c r="DB18"/>
  <c r="CZ18"/>
  <c r="CX18"/>
  <c r="CT18"/>
  <c r="CP18"/>
  <c r="CL18"/>
  <c r="CH18"/>
  <c r="CD18"/>
  <c r="BZ18"/>
  <c r="BV18"/>
  <c r="BR18"/>
  <c r="BN18"/>
  <c r="BJ18"/>
  <c r="BF18"/>
  <c r="CV18"/>
  <c r="BD18"/>
  <c r="BB18"/>
  <c r="AZ18"/>
  <c r="AX18"/>
  <c r="AV18"/>
  <c r="AT18"/>
  <c r="AR18"/>
  <c r="AP18"/>
  <c r="AN18"/>
  <c r="AL18"/>
  <c r="AJ18"/>
  <c r="AD18"/>
  <c r="Z18"/>
  <c r="V18"/>
  <c r="R18"/>
  <c r="N18"/>
  <c r="I18"/>
  <c r="IK18"/>
  <c r="IL17"/>
  <c r="IJ17"/>
  <c r="IH17"/>
  <c r="IF17"/>
  <c r="ID17"/>
  <c r="IB17"/>
  <c r="HZ17"/>
  <c r="HX17"/>
  <c r="HV17"/>
  <c r="HT17"/>
  <c r="HR17"/>
  <c r="GR17"/>
  <c r="GP17"/>
  <c r="GN17"/>
  <c r="GL17"/>
  <c r="GJ17"/>
  <c r="GH17"/>
  <c r="GF17"/>
  <c r="GD17"/>
  <c r="GB17"/>
  <c r="FZ17"/>
  <c r="FX17"/>
  <c r="EL17"/>
  <c r="EJ17"/>
  <c r="EH17"/>
  <c r="EF17"/>
  <c r="ED17"/>
  <c r="EB17"/>
  <c r="DZ17"/>
  <c r="DX17"/>
  <c r="DV17"/>
  <c r="DT17"/>
  <c r="DR17"/>
  <c r="DP17"/>
  <c r="DN17"/>
  <c r="DL17"/>
  <c r="DJ17"/>
  <c r="DH17"/>
  <c r="DF17"/>
  <c r="DD17"/>
  <c r="DB17"/>
  <c r="CZ17"/>
  <c r="CX17"/>
  <c r="BD17"/>
  <c r="BB17"/>
  <c r="AZ17"/>
  <c r="AX17"/>
  <c r="AV17"/>
  <c r="AT17"/>
  <c r="AR17"/>
  <c r="AP17"/>
  <c r="AN17"/>
  <c r="AL17"/>
  <c r="AJ17"/>
  <c r="I17"/>
  <c r="IK17"/>
  <c r="IL16"/>
  <c r="IJ16"/>
  <c r="IH16"/>
  <c r="IF16"/>
  <c r="ID16"/>
  <c r="IB16"/>
  <c r="HZ16"/>
  <c r="HX16"/>
  <c r="HV16"/>
  <c r="HT16"/>
  <c r="HR16"/>
  <c r="HL16"/>
  <c r="HH16"/>
  <c r="HD16"/>
  <c r="GZ16"/>
  <c r="GV16"/>
  <c r="GR16"/>
  <c r="GP16"/>
  <c r="GN16"/>
  <c r="GL16"/>
  <c r="GJ16"/>
  <c r="GH16"/>
  <c r="GF16"/>
  <c r="GD16"/>
  <c r="GB16"/>
  <c r="FZ16"/>
  <c r="FX16"/>
  <c r="FT16"/>
  <c r="FP16"/>
  <c r="FL16"/>
  <c r="FH16"/>
  <c r="FD16"/>
  <c r="EZ16"/>
  <c r="FV16"/>
  <c r="EL16"/>
  <c r="EJ16"/>
  <c r="EH16"/>
  <c r="EF16"/>
  <c r="ED16"/>
  <c r="EB16"/>
  <c r="DZ16"/>
  <c r="DX16"/>
  <c r="DV16"/>
  <c r="DT16"/>
  <c r="DR16"/>
  <c r="DP16"/>
  <c r="DN16"/>
  <c r="DL16"/>
  <c r="DJ16"/>
  <c r="DH16"/>
  <c r="DF16"/>
  <c r="DD16"/>
  <c r="DB16"/>
  <c r="CZ16"/>
  <c r="CX16"/>
  <c r="CT16"/>
  <c r="CP16"/>
  <c r="CL16"/>
  <c r="CH16"/>
  <c r="CD16"/>
  <c r="BZ16"/>
  <c r="BV16"/>
  <c r="BR16"/>
  <c r="BN16"/>
  <c r="BJ16"/>
  <c r="BF16"/>
  <c r="CV16"/>
  <c r="BD16"/>
  <c r="BB16"/>
  <c r="AZ16"/>
  <c r="AX16"/>
  <c r="AV16"/>
  <c r="AT16"/>
  <c r="AR16"/>
  <c r="AP16"/>
  <c r="AN16"/>
  <c r="AL16"/>
  <c r="AJ16"/>
  <c r="AD16"/>
  <c r="Z16"/>
  <c r="V16"/>
  <c r="R16"/>
  <c r="N16"/>
  <c r="I16"/>
  <c r="IK16"/>
  <c r="IL15"/>
  <c r="IJ15"/>
  <c r="IH15"/>
  <c r="IF15"/>
  <c r="ID15"/>
  <c r="IB15"/>
  <c r="HZ15"/>
  <c r="HX15"/>
  <c r="HV15"/>
  <c r="HT15"/>
  <c r="HR15"/>
  <c r="GR15"/>
  <c r="GP15"/>
  <c r="GN15"/>
  <c r="GL15"/>
  <c r="GJ15"/>
  <c r="GH15"/>
  <c r="GF15"/>
  <c r="GD15"/>
  <c r="GB15"/>
  <c r="FZ15"/>
  <c r="FX15"/>
  <c r="EL15"/>
  <c r="EJ15"/>
  <c r="EH15"/>
  <c r="EF15"/>
  <c r="ED15"/>
  <c r="EB15"/>
  <c r="DZ15"/>
  <c r="DX15"/>
  <c r="DV15"/>
  <c r="DT15"/>
  <c r="DR15"/>
  <c r="DP15"/>
  <c r="DN15"/>
  <c r="DL15"/>
  <c r="DJ15"/>
  <c r="DH15"/>
  <c r="DF15"/>
  <c r="DD15"/>
  <c r="DB15"/>
  <c r="CZ15"/>
  <c r="CX15"/>
  <c r="BD15"/>
  <c r="BB15"/>
  <c r="AZ15"/>
  <c r="AX15"/>
  <c r="AV15"/>
  <c r="AT15"/>
  <c r="AR15"/>
  <c r="AP15"/>
  <c r="AN15"/>
  <c r="AL15"/>
  <c r="AJ15"/>
  <c r="I15"/>
  <c r="IK15"/>
  <c r="IL14"/>
  <c r="IJ14"/>
  <c r="IH14"/>
  <c r="IF14"/>
  <c r="ID14"/>
  <c r="IB14"/>
  <c r="HZ14"/>
  <c r="HX14"/>
  <c r="HV14"/>
  <c r="HT14"/>
  <c r="HR14"/>
  <c r="HL14"/>
  <c r="HH14"/>
  <c r="HD14"/>
  <c r="GZ14"/>
  <c r="GV14"/>
  <c r="GR14"/>
  <c r="GP14"/>
  <c r="GN14"/>
  <c r="GL14"/>
  <c r="GJ14"/>
  <c r="GH14"/>
  <c r="GF14"/>
  <c r="GD14"/>
  <c r="GB14"/>
  <c r="FZ14"/>
  <c r="FX14"/>
  <c r="FT14"/>
  <c r="FP14"/>
  <c r="FL14"/>
  <c r="FH14"/>
  <c r="FD14"/>
  <c r="EZ14"/>
  <c r="FV14"/>
  <c r="EL14"/>
  <c r="EJ14"/>
  <c r="EH14"/>
  <c r="EF14"/>
  <c r="ED14"/>
  <c r="EB14"/>
  <c r="DZ14"/>
  <c r="DX14"/>
  <c r="DV14"/>
  <c r="DT14"/>
  <c r="DR14"/>
  <c r="DP14"/>
  <c r="DN14"/>
  <c r="DL14"/>
  <c r="DJ14"/>
  <c r="DH14"/>
  <c r="DF14"/>
  <c r="DD14"/>
  <c r="DB14"/>
  <c r="CZ14"/>
  <c r="CX14"/>
  <c r="CT14"/>
  <c r="CP14"/>
  <c r="CL14"/>
  <c r="CH14"/>
  <c r="CD14"/>
  <c r="BZ14"/>
  <c r="BV14"/>
  <c r="BR14"/>
  <c r="BN14"/>
  <c r="BJ14"/>
  <c r="BF14"/>
  <c r="CV14"/>
  <c r="BD14"/>
  <c r="BB14"/>
  <c r="AZ14"/>
  <c r="AX14"/>
  <c r="AV14"/>
  <c r="AT14"/>
  <c r="AR14"/>
  <c r="AP14"/>
  <c r="AN14"/>
  <c r="AL14"/>
  <c r="AJ14"/>
  <c r="AD14"/>
  <c r="Z14"/>
  <c r="V14"/>
  <c r="R14"/>
  <c r="N14"/>
  <c r="I14"/>
  <c r="IK14"/>
  <c r="IL13"/>
  <c r="IJ13"/>
  <c r="IH13"/>
  <c r="IF13"/>
  <c r="ID13"/>
  <c r="IB13"/>
  <c r="HZ13"/>
  <c r="HX13"/>
  <c r="HV13"/>
  <c r="HT13"/>
  <c r="HR13"/>
  <c r="GR13"/>
  <c r="GP13"/>
  <c r="GN13"/>
  <c r="GL13"/>
  <c r="GJ13"/>
  <c r="GH13"/>
  <c r="GF13"/>
  <c r="GD13"/>
  <c r="GB13"/>
  <c r="FZ13"/>
  <c r="FX13"/>
  <c r="EL13"/>
  <c r="EJ13"/>
  <c r="EH13"/>
  <c r="EF13"/>
  <c r="ED13"/>
  <c r="EB13"/>
  <c r="DZ13"/>
  <c r="DX13"/>
  <c r="DV13"/>
  <c r="DT13"/>
  <c r="DR13"/>
  <c r="DP13"/>
  <c r="DN13"/>
  <c r="DL13"/>
  <c r="DJ13"/>
  <c r="DH13"/>
  <c r="DF13"/>
  <c r="DD13"/>
  <c r="DB13"/>
  <c r="CZ13"/>
  <c r="CX13"/>
  <c r="BD13"/>
  <c r="BB13"/>
  <c r="AZ13"/>
  <c r="AX13"/>
  <c r="AV13"/>
  <c r="AT13"/>
  <c r="AR13"/>
  <c r="AP13"/>
  <c r="AN13"/>
  <c r="AL13"/>
  <c r="AJ13"/>
  <c r="I13"/>
  <c r="IK13"/>
  <c r="IL12"/>
  <c r="IJ12"/>
  <c r="IH12"/>
  <c r="IF12"/>
  <c r="ID12"/>
  <c r="IB12"/>
  <c r="HZ12"/>
  <c r="HX12"/>
  <c r="HV12"/>
  <c r="HT12"/>
  <c r="HR12"/>
  <c r="HL12"/>
  <c r="HH12"/>
  <c r="HD12"/>
  <c r="GZ12"/>
  <c r="GV12"/>
  <c r="GR12"/>
  <c r="GP12"/>
  <c r="GN12"/>
  <c r="GL12"/>
  <c r="GJ12"/>
  <c r="GH12"/>
  <c r="GF12"/>
  <c r="GD12"/>
  <c r="GB12"/>
  <c r="FZ12"/>
  <c r="FX12"/>
  <c r="FT12"/>
  <c r="FP12"/>
  <c r="FL12"/>
  <c r="FH12"/>
  <c r="FD12"/>
  <c r="EZ12"/>
  <c r="FV12"/>
  <c r="EL12"/>
  <c r="EJ12"/>
  <c r="EH12"/>
  <c r="EF12"/>
  <c r="ED12"/>
  <c r="EB12"/>
  <c r="DZ12"/>
  <c r="DX12"/>
  <c r="DV12"/>
  <c r="DT12"/>
  <c r="DR12"/>
  <c r="DP12"/>
  <c r="DN12"/>
  <c r="DL12"/>
  <c r="DJ12"/>
  <c r="DH12"/>
  <c r="DF12"/>
  <c r="DD12"/>
  <c r="DB12"/>
  <c r="CZ12"/>
  <c r="CX12"/>
  <c r="CT12"/>
  <c r="CP12"/>
  <c r="CL12"/>
  <c r="CH12"/>
  <c r="CD12"/>
  <c r="BZ12"/>
  <c r="BV12"/>
  <c r="BR12"/>
  <c r="BN12"/>
  <c r="BJ12"/>
  <c r="BF12"/>
  <c r="CV12"/>
  <c r="BD12"/>
  <c r="BB12"/>
  <c r="AZ12"/>
  <c r="AX12"/>
  <c r="AV12"/>
  <c r="AT12"/>
  <c r="AR12"/>
  <c r="AP12"/>
  <c r="AN12"/>
  <c r="AL12"/>
  <c r="AJ12"/>
  <c r="AD12"/>
  <c r="Z12"/>
  <c r="V12"/>
  <c r="R12"/>
  <c r="N12"/>
  <c r="I12"/>
  <c r="IK12"/>
  <c r="IL11"/>
  <c r="IJ11"/>
  <c r="IH11"/>
  <c r="IF11"/>
  <c r="ID11"/>
  <c r="IB11"/>
  <c r="HZ11"/>
  <c r="HX11"/>
  <c r="HV11"/>
  <c r="HT11"/>
  <c r="HR11"/>
  <c r="GR11"/>
  <c r="GP11"/>
  <c r="GN11"/>
  <c r="GL11"/>
  <c r="GJ11"/>
  <c r="GH11"/>
  <c r="GF11"/>
  <c r="GD11"/>
  <c r="GB11"/>
  <c r="FZ11"/>
  <c r="FX11"/>
  <c r="EL11"/>
  <c r="EJ11"/>
  <c r="EH11"/>
  <c r="EF11"/>
  <c r="ED11"/>
  <c r="EB11"/>
  <c r="DZ11"/>
  <c r="DX11"/>
  <c r="DV11"/>
  <c r="DT11"/>
  <c r="DR11"/>
  <c r="DP11"/>
  <c r="DN11"/>
  <c r="DL11"/>
  <c r="DJ11"/>
  <c r="DH11"/>
  <c r="DF11"/>
  <c r="DD11"/>
  <c r="DB11"/>
  <c r="CZ11"/>
  <c r="CX11"/>
  <c r="BD11"/>
  <c r="BB11"/>
  <c r="AZ11"/>
  <c r="AX11"/>
  <c r="AV11"/>
  <c r="AT11"/>
  <c r="AR11"/>
  <c r="AP11"/>
  <c r="AN11"/>
  <c r="AL11"/>
  <c r="AJ11"/>
  <c r="I11"/>
  <c r="IK11"/>
  <c r="IN6"/>
  <c r="M30" i="56"/>
  <c r="HO11" i="58"/>
  <c r="HM11"/>
  <c r="HK11"/>
  <c r="HI11"/>
  <c r="HG11"/>
  <c r="HE11"/>
  <c r="HC11"/>
  <c r="HA11"/>
  <c r="GY11"/>
  <c r="GW11"/>
  <c r="GU11"/>
  <c r="FU11"/>
  <c r="FS11"/>
  <c r="FQ11"/>
  <c r="FO11"/>
  <c r="FM11"/>
  <c r="FK11"/>
  <c r="FI11"/>
  <c r="FG11"/>
  <c r="FE11"/>
  <c r="FC11"/>
  <c r="FA11"/>
  <c r="CU11"/>
  <c r="CS11"/>
  <c r="CQ11"/>
  <c r="CO11"/>
  <c r="CM11"/>
  <c r="CK11"/>
  <c r="CI11"/>
  <c r="CG11"/>
  <c r="CE11"/>
  <c r="CC11"/>
  <c r="CA11"/>
  <c r="BY11"/>
  <c r="BW11"/>
  <c r="BU11"/>
  <c r="BS11"/>
  <c r="BQ11"/>
  <c r="BO11"/>
  <c r="BM11"/>
  <c r="BK11"/>
  <c r="BI11"/>
  <c r="BG11"/>
  <c r="AG11"/>
  <c r="AE11"/>
  <c r="AC11"/>
  <c r="AA11"/>
  <c r="Y11"/>
  <c r="W11"/>
  <c r="U11"/>
  <c r="S11"/>
  <c r="Q11"/>
  <c r="O11"/>
  <c r="M11"/>
  <c r="HO13"/>
  <c r="HM13"/>
  <c r="HK13"/>
  <c r="HI13"/>
  <c r="HG13"/>
  <c r="HE13"/>
  <c r="HC13"/>
  <c r="HA13"/>
  <c r="GY13"/>
  <c r="GW13"/>
  <c r="GU13"/>
  <c r="FU13"/>
  <c r="FS13"/>
  <c r="FQ13"/>
  <c r="FO13"/>
  <c r="FM13"/>
  <c r="FK13"/>
  <c r="FI13"/>
  <c r="FG13"/>
  <c r="FE13"/>
  <c r="FC13"/>
  <c r="FA13"/>
  <c r="CU13"/>
  <c r="CS13"/>
  <c r="CQ13"/>
  <c r="CO13"/>
  <c r="CM13"/>
  <c r="CK13"/>
  <c r="CI13"/>
  <c r="CG13"/>
  <c r="CE13"/>
  <c r="CC13"/>
  <c r="CA13"/>
  <c r="BY13"/>
  <c r="BW13"/>
  <c r="BU13"/>
  <c r="BS13"/>
  <c r="BQ13"/>
  <c r="BO13"/>
  <c r="BM13"/>
  <c r="BK13"/>
  <c r="BI13"/>
  <c r="BG13"/>
  <c r="AG13"/>
  <c r="AE13"/>
  <c r="AC13"/>
  <c r="AA13"/>
  <c r="Y13"/>
  <c r="W13"/>
  <c r="U13"/>
  <c r="S13"/>
  <c r="Q13"/>
  <c r="O13"/>
  <c r="M13"/>
  <c r="HO15"/>
  <c r="HM15"/>
  <c r="HK15"/>
  <c r="HI15"/>
  <c r="HG15"/>
  <c r="HE15"/>
  <c r="HC15"/>
  <c r="HA15"/>
  <c r="GY15"/>
  <c r="GW15"/>
  <c r="GU15"/>
  <c r="FU15"/>
  <c r="FS15"/>
  <c r="FQ15"/>
  <c r="FO15"/>
  <c r="FM15"/>
  <c r="FK15"/>
  <c r="FI15"/>
  <c r="FG15"/>
  <c r="FE15"/>
  <c r="FC15"/>
  <c r="FA15"/>
  <c r="CU15"/>
  <c r="CS15"/>
  <c r="CQ15"/>
  <c r="CO15"/>
  <c r="CM15"/>
  <c r="CK15"/>
  <c r="CI15"/>
  <c r="CG15"/>
  <c r="CE15"/>
  <c r="CC15"/>
  <c r="CA15"/>
  <c r="BY15"/>
  <c r="BW15"/>
  <c r="BU15"/>
  <c r="BS15"/>
  <c r="BQ15"/>
  <c r="BO15"/>
  <c r="BM15"/>
  <c r="BK15"/>
  <c r="BI15"/>
  <c r="BG15"/>
  <c r="AG15"/>
  <c r="AE15"/>
  <c r="AC15"/>
  <c r="AA15"/>
  <c r="Y15"/>
  <c r="W15"/>
  <c r="U15"/>
  <c r="S15"/>
  <c r="Q15"/>
  <c r="O15"/>
  <c r="M15"/>
  <c r="HO17"/>
  <c r="HM17"/>
  <c r="HK17"/>
  <c r="HI17"/>
  <c r="HG17"/>
  <c r="HE17"/>
  <c r="HC17"/>
  <c r="HA17"/>
  <c r="GY17"/>
  <c r="GW17"/>
  <c r="GU17"/>
  <c r="FU17"/>
  <c r="FS17"/>
  <c r="FQ17"/>
  <c r="FO17"/>
  <c r="FM17"/>
  <c r="FK17"/>
  <c r="FI17"/>
  <c r="FG17"/>
  <c r="FE17"/>
  <c r="FC17"/>
  <c r="FA17"/>
  <c r="CU17"/>
  <c r="CS17"/>
  <c r="CQ17"/>
  <c r="CO17"/>
  <c r="CM17"/>
  <c r="CK17"/>
  <c r="CI17"/>
  <c r="CG17"/>
  <c r="CE17"/>
  <c r="CC17"/>
  <c r="CA17"/>
  <c r="BY17"/>
  <c r="BW17"/>
  <c r="BU17"/>
  <c r="BS17"/>
  <c r="BQ17"/>
  <c r="BO17"/>
  <c r="BM17"/>
  <c r="BK17"/>
  <c r="BI17"/>
  <c r="BG17"/>
  <c r="AG17"/>
  <c r="AE17"/>
  <c r="AC17"/>
  <c r="AA17"/>
  <c r="Y17"/>
  <c r="W17"/>
  <c r="U17"/>
  <c r="S17"/>
  <c r="Q17"/>
  <c r="O17"/>
  <c r="M17"/>
  <c r="HO19"/>
  <c r="HM19"/>
  <c r="HK19"/>
  <c r="HI19"/>
  <c r="HG19"/>
  <c r="HE19"/>
  <c r="HC19"/>
  <c r="HA19"/>
  <c r="GY19"/>
  <c r="GW19"/>
  <c r="GU19"/>
  <c r="FU19"/>
  <c r="FS19"/>
  <c r="FQ19"/>
  <c r="FO19"/>
  <c r="FM19"/>
  <c r="FK19"/>
  <c r="FI19"/>
  <c r="FG19"/>
  <c r="FE19"/>
  <c r="FC19"/>
  <c r="FA19"/>
  <c r="CU19"/>
  <c r="CS19"/>
  <c r="CQ19"/>
  <c r="CO19"/>
  <c r="CM19"/>
  <c r="CK19"/>
  <c r="CI19"/>
  <c r="CG19"/>
  <c r="CE19"/>
  <c r="CC19"/>
  <c r="CA19"/>
  <c r="BY19"/>
  <c r="BW19"/>
  <c r="BU19"/>
  <c r="BS19"/>
  <c r="BQ19"/>
  <c r="BO19"/>
  <c r="BM19"/>
  <c r="BK19"/>
  <c r="BI19"/>
  <c r="BG19"/>
  <c r="AG19"/>
  <c r="AE19"/>
  <c r="AC19"/>
  <c r="AA19"/>
  <c r="Y19"/>
  <c r="W19"/>
  <c r="U19"/>
  <c r="S19"/>
  <c r="Q19"/>
  <c r="O19"/>
  <c r="M19"/>
  <c r="HO21"/>
  <c r="HM21"/>
  <c r="HK21"/>
  <c r="HI21"/>
  <c r="HG21"/>
  <c r="HE21"/>
  <c r="HC21"/>
  <c r="HA21"/>
  <c r="GY21"/>
  <c r="GW21"/>
  <c r="GU21"/>
  <c r="FU21"/>
  <c r="FS21"/>
  <c r="FQ21"/>
  <c r="FO21"/>
  <c r="FM21"/>
  <c r="FK21"/>
  <c r="FI21"/>
  <c r="FG21"/>
  <c r="FE21"/>
  <c r="FC21"/>
  <c r="FA21"/>
  <c r="CU21"/>
  <c r="CS21"/>
  <c r="CQ21"/>
  <c r="CO21"/>
  <c r="CM21"/>
  <c r="CK21"/>
  <c r="CI21"/>
  <c r="CG21"/>
  <c r="CE21"/>
  <c r="CC21"/>
  <c r="CA21"/>
  <c r="BY21"/>
  <c r="BW21"/>
  <c r="BU21"/>
  <c r="BS21"/>
  <c r="BQ21"/>
  <c r="BO21"/>
  <c r="BM21"/>
  <c r="BK21"/>
  <c r="BI21"/>
  <c r="BG21"/>
  <c r="AG21"/>
  <c r="AE21"/>
  <c r="AC21"/>
  <c r="AA21"/>
  <c r="Y21"/>
  <c r="W21"/>
  <c r="U21"/>
  <c r="S21"/>
  <c r="Q21"/>
  <c r="O21"/>
  <c r="M21"/>
  <c r="HO23"/>
  <c r="HM23"/>
  <c r="HK23"/>
  <c r="HI23"/>
  <c r="HG23"/>
  <c r="HE23"/>
  <c r="HC23"/>
  <c r="HA23"/>
  <c r="GY23"/>
  <c r="GW23"/>
  <c r="GU23"/>
  <c r="FU23"/>
  <c r="FS23"/>
  <c r="FQ23"/>
  <c r="FO23"/>
  <c r="FM23"/>
  <c r="FK23"/>
  <c r="FI23"/>
  <c r="FG23"/>
  <c r="FE23"/>
  <c r="FC23"/>
  <c r="FA23"/>
  <c r="CU23"/>
  <c r="CS23"/>
  <c r="CQ23"/>
  <c r="CO23"/>
  <c r="CM23"/>
  <c r="CK23"/>
  <c r="CI23"/>
  <c r="CG23"/>
  <c r="CE23"/>
  <c r="CC23"/>
  <c r="CA23"/>
  <c r="BY23"/>
  <c r="BW23"/>
  <c r="BU23"/>
  <c r="BS23"/>
  <c r="BQ23"/>
  <c r="BO23"/>
  <c r="BM23"/>
  <c r="BK23"/>
  <c r="BI23"/>
  <c r="BG23"/>
  <c r="AG23"/>
  <c r="AE23"/>
  <c r="AC23"/>
  <c r="AA23"/>
  <c r="Y23"/>
  <c r="W23"/>
  <c r="U23"/>
  <c r="S23"/>
  <c r="Q23"/>
  <c r="O23"/>
  <c r="M23"/>
  <c r="HO25"/>
  <c r="HM25"/>
  <c r="HK25"/>
  <c r="HI25"/>
  <c r="HG25"/>
  <c r="HE25"/>
  <c r="HC25"/>
  <c r="HA25"/>
  <c r="GY25"/>
  <c r="GW25"/>
  <c r="GU25"/>
  <c r="FU25"/>
  <c r="FS25"/>
  <c r="FQ25"/>
  <c r="FO25"/>
  <c r="FM25"/>
  <c r="FK25"/>
  <c r="FI25"/>
  <c r="FG25"/>
  <c r="FE25"/>
  <c r="FC25"/>
  <c r="FA25"/>
  <c r="CU25"/>
  <c r="CS25"/>
  <c r="CQ25"/>
  <c r="CO25"/>
  <c r="CM25"/>
  <c r="CK25"/>
  <c r="CI25"/>
  <c r="CG25"/>
  <c r="CE25"/>
  <c r="CC25"/>
  <c r="CA25"/>
  <c r="BY25"/>
  <c r="BW25"/>
  <c r="BU25"/>
  <c r="BS25"/>
  <c r="BQ25"/>
  <c r="BO25"/>
  <c r="BM25"/>
  <c r="BK25"/>
  <c r="BI25"/>
  <c r="BG25"/>
  <c r="AG25"/>
  <c r="AE25"/>
  <c r="AC25"/>
  <c r="AA25"/>
  <c r="Y25"/>
  <c r="W25"/>
  <c r="U25"/>
  <c r="S25"/>
  <c r="Q25"/>
  <c r="O25"/>
  <c r="M25"/>
  <c r="HO12"/>
  <c r="HM12"/>
  <c r="HK12"/>
  <c r="HI12"/>
  <c r="HG12"/>
  <c r="HE12"/>
  <c r="HC12"/>
  <c r="HA12"/>
  <c r="GY12"/>
  <c r="GW12"/>
  <c r="GU12"/>
  <c r="FU12"/>
  <c r="FS12"/>
  <c r="FQ12"/>
  <c r="FO12"/>
  <c r="FM12"/>
  <c r="FK12"/>
  <c r="FI12"/>
  <c r="FG12"/>
  <c r="FE12"/>
  <c r="FC12"/>
  <c r="FA12"/>
  <c r="CU12"/>
  <c r="CS12"/>
  <c r="CQ12"/>
  <c r="CO12"/>
  <c r="CM12"/>
  <c r="CK12"/>
  <c r="CI12"/>
  <c r="CG12"/>
  <c r="CE12"/>
  <c r="CC12"/>
  <c r="CA12"/>
  <c r="BY12"/>
  <c r="BW12"/>
  <c r="BU12"/>
  <c r="BS12"/>
  <c r="BQ12"/>
  <c r="BO12"/>
  <c r="BM12"/>
  <c r="BK12"/>
  <c r="BI12"/>
  <c r="BG12"/>
  <c r="AG12"/>
  <c r="AE12"/>
  <c r="AC12"/>
  <c r="AA12"/>
  <c r="Y12"/>
  <c r="W12"/>
  <c r="U12"/>
  <c r="S12"/>
  <c r="Q12"/>
  <c r="O12"/>
  <c r="M12"/>
  <c r="HO14"/>
  <c r="HM14"/>
  <c r="HK14"/>
  <c r="HI14"/>
  <c r="HG14"/>
  <c r="HE14"/>
  <c r="HC14"/>
  <c r="HA14"/>
  <c r="GY14"/>
  <c r="GW14"/>
  <c r="GU14"/>
  <c r="FU14"/>
  <c r="FS14"/>
  <c r="FQ14"/>
  <c r="FO14"/>
  <c r="FM14"/>
  <c r="FK14"/>
  <c r="FI14"/>
  <c r="FG14"/>
  <c r="FE14"/>
  <c r="FC14"/>
  <c r="FA14"/>
  <c r="CU14"/>
  <c r="CS14"/>
  <c r="CQ14"/>
  <c r="CO14"/>
  <c r="CM14"/>
  <c r="CK14"/>
  <c r="CI14"/>
  <c r="CG14"/>
  <c r="CE14"/>
  <c r="CC14"/>
  <c r="CA14"/>
  <c r="BY14"/>
  <c r="BW14"/>
  <c r="BU14"/>
  <c r="BS14"/>
  <c r="BQ14"/>
  <c r="BO14"/>
  <c r="BM14"/>
  <c r="BK14"/>
  <c r="BI14"/>
  <c r="BG14"/>
  <c r="AG14"/>
  <c r="AE14"/>
  <c r="AC14"/>
  <c r="AA14"/>
  <c r="Y14"/>
  <c r="W14"/>
  <c r="U14"/>
  <c r="S14"/>
  <c r="Q14"/>
  <c r="O14"/>
  <c r="M14"/>
  <c r="HO16"/>
  <c r="HM16"/>
  <c r="HK16"/>
  <c r="HI16"/>
  <c r="HG16"/>
  <c r="HE16"/>
  <c r="HC16"/>
  <c r="HA16"/>
  <c r="GY16"/>
  <c r="GW16"/>
  <c r="GU16"/>
  <c r="FU16"/>
  <c r="FS16"/>
  <c r="FQ16"/>
  <c r="FO16"/>
  <c r="FM16"/>
  <c r="FK16"/>
  <c r="FI16"/>
  <c r="FG16"/>
  <c r="FE16"/>
  <c r="FC16"/>
  <c r="FA16"/>
  <c r="CU16"/>
  <c r="CS16"/>
  <c r="CQ16"/>
  <c r="CO16"/>
  <c r="CM16"/>
  <c r="CK16"/>
  <c r="CI16"/>
  <c r="CG16"/>
  <c r="CE16"/>
  <c r="CC16"/>
  <c r="CA16"/>
  <c r="BY16"/>
  <c r="BW16"/>
  <c r="BU16"/>
  <c r="BS16"/>
  <c r="BQ16"/>
  <c r="BO16"/>
  <c r="BM16"/>
  <c r="BK16"/>
  <c r="BI16"/>
  <c r="BG16"/>
  <c r="AG16"/>
  <c r="AE16"/>
  <c r="AC16"/>
  <c r="AA16"/>
  <c r="Y16"/>
  <c r="W16"/>
  <c r="U16"/>
  <c r="S16"/>
  <c r="Q16"/>
  <c r="O16"/>
  <c r="M16"/>
  <c r="HO18"/>
  <c r="HM18"/>
  <c r="HK18"/>
  <c r="HI18"/>
  <c r="HG18"/>
  <c r="HE18"/>
  <c r="HC18"/>
  <c r="HA18"/>
  <c r="GY18"/>
  <c r="GW18"/>
  <c r="GU18"/>
  <c r="FU18"/>
  <c r="FS18"/>
  <c r="FQ18"/>
  <c r="FO18"/>
  <c r="FM18"/>
  <c r="FK18"/>
  <c r="FI18"/>
  <c r="FG18"/>
  <c r="FE18"/>
  <c r="FC18"/>
  <c r="FA18"/>
  <c r="CU18"/>
  <c r="CS18"/>
  <c r="CQ18"/>
  <c r="CO18"/>
  <c r="CM18"/>
  <c r="CK18"/>
  <c r="CI18"/>
  <c r="CG18"/>
  <c r="CE18"/>
  <c r="CC18"/>
  <c r="CA18"/>
  <c r="BY18"/>
  <c r="BW18"/>
  <c r="BU18"/>
  <c r="BS18"/>
  <c r="BQ18"/>
  <c r="BO18"/>
  <c r="BM18"/>
  <c r="BK18"/>
  <c r="BI18"/>
  <c r="BG18"/>
  <c r="AG18"/>
  <c r="AE18"/>
  <c r="AC18"/>
  <c r="AA18"/>
  <c r="Y18"/>
  <c r="W18"/>
  <c r="U18"/>
  <c r="S18"/>
  <c r="Q18"/>
  <c r="O18"/>
  <c r="M18"/>
  <c r="HO20"/>
  <c r="HM20"/>
  <c r="HK20"/>
  <c r="HI20"/>
  <c r="HG20"/>
  <c r="HE20"/>
  <c r="HC20"/>
  <c r="HA20"/>
  <c r="GY20"/>
  <c r="GW20"/>
  <c r="GU20"/>
  <c r="FU20"/>
  <c r="FS20"/>
  <c r="FQ20"/>
  <c r="FO20"/>
  <c r="FM20"/>
  <c r="FK20"/>
  <c r="FI20"/>
  <c r="FG20"/>
  <c r="FE20"/>
  <c r="FC20"/>
  <c r="FA20"/>
  <c r="CU20"/>
  <c r="CS20"/>
  <c r="CQ20"/>
  <c r="CO20"/>
  <c r="CM20"/>
  <c r="CK20"/>
  <c r="CI20"/>
  <c r="CG20"/>
  <c r="CE20"/>
  <c r="CC20"/>
  <c r="CA20"/>
  <c r="BY20"/>
  <c r="BW20"/>
  <c r="BU20"/>
  <c r="BS20"/>
  <c r="BQ20"/>
  <c r="BO20"/>
  <c r="BM20"/>
  <c r="BK20"/>
  <c r="BI20"/>
  <c r="BG20"/>
  <c r="AG20"/>
  <c r="AE20"/>
  <c r="AC20"/>
  <c r="AA20"/>
  <c r="Y20"/>
  <c r="W20"/>
  <c r="U20"/>
  <c r="S20"/>
  <c r="Q20"/>
  <c r="O20"/>
  <c r="M20"/>
  <c r="HO22"/>
  <c r="HM22"/>
  <c r="HK22"/>
  <c r="HI22"/>
  <c r="HG22"/>
  <c r="HE22"/>
  <c r="HC22"/>
  <c r="HA22"/>
  <c r="GY22"/>
  <c r="GW22"/>
  <c r="GU22"/>
  <c r="FU22"/>
  <c r="FS22"/>
  <c r="FQ22"/>
  <c r="FO22"/>
  <c r="FM22"/>
  <c r="FK22"/>
  <c r="FI22"/>
  <c r="FG22"/>
  <c r="FE22"/>
  <c r="FC22"/>
  <c r="FA22"/>
  <c r="CU22"/>
  <c r="CS22"/>
  <c r="CQ22"/>
  <c r="CO22"/>
  <c r="CM22"/>
  <c r="CK22"/>
  <c r="CI22"/>
  <c r="CG22"/>
  <c r="CE22"/>
  <c r="CC22"/>
  <c r="CA22"/>
  <c r="BY22"/>
  <c r="BW22"/>
  <c r="BU22"/>
  <c r="BS22"/>
  <c r="BQ22"/>
  <c r="BO22"/>
  <c r="BM22"/>
  <c r="BK22"/>
  <c r="BI22"/>
  <c r="BG22"/>
  <c r="AG22"/>
  <c r="AE22"/>
  <c r="AC22"/>
  <c r="AA22"/>
  <c r="Y22"/>
  <c r="W22"/>
  <c r="U22"/>
  <c r="S22"/>
  <c r="Q22"/>
  <c r="O22"/>
  <c r="M22"/>
  <c r="HO24"/>
  <c r="HM24"/>
  <c r="HK24"/>
  <c r="HI24"/>
  <c r="HG24"/>
  <c r="HE24"/>
  <c r="HC24"/>
  <c r="HA24"/>
  <c r="GY24"/>
  <c r="GW24"/>
  <c r="GU24"/>
  <c r="FU24"/>
  <c r="FS24"/>
  <c r="FQ24"/>
  <c r="FO24"/>
  <c r="FM24"/>
  <c r="FK24"/>
  <c r="FI24"/>
  <c r="FG24"/>
  <c r="FE24"/>
  <c r="FC24"/>
  <c r="FA24"/>
  <c r="CU24"/>
  <c r="CS24"/>
  <c r="CQ24"/>
  <c r="CO24"/>
  <c r="CM24"/>
  <c r="CK24"/>
  <c r="CI24"/>
  <c r="CG24"/>
  <c r="CE24"/>
  <c r="CC24"/>
  <c r="CA24"/>
  <c r="BY24"/>
  <c r="BW24"/>
  <c r="BU24"/>
  <c r="BS24"/>
  <c r="BQ24"/>
  <c r="BO24"/>
  <c r="BM24"/>
  <c r="BK24"/>
  <c r="BI24"/>
  <c r="BG24"/>
  <c r="AG24"/>
  <c r="AE24"/>
  <c r="AC24"/>
  <c r="AA24"/>
  <c r="Y24"/>
  <c r="W24"/>
  <c r="U24"/>
  <c r="S24"/>
  <c r="Q24"/>
  <c r="O24"/>
  <c r="M24"/>
  <c r="HO27"/>
  <c r="HM27"/>
  <c r="HK27"/>
  <c r="HI27"/>
  <c r="HG27"/>
  <c r="HE27"/>
  <c r="HC27"/>
  <c r="HA27"/>
  <c r="GY27"/>
  <c r="GW27"/>
  <c r="GU27"/>
  <c r="FU27"/>
  <c r="FS27"/>
  <c r="FQ27"/>
  <c r="FO27"/>
  <c r="FM27"/>
  <c r="FK27"/>
  <c r="FI27"/>
  <c r="FG27"/>
  <c r="FE27"/>
  <c r="FC27"/>
  <c r="FA27"/>
  <c r="CU27"/>
  <c r="CS27"/>
  <c r="CQ27"/>
  <c r="CO27"/>
  <c r="CM27"/>
  <c r="CK27"/>
  <c r="CI27"/>
  <c r="CG27"/>
  <c r="CE27"/>
  <c r="CC27"/>
  <c r="CA27"/>
  <c r="BY27"/>
  <c r="BW27"/>
  <c r="BU27"/>
  <c r="BS27"/>
  <c r="BQ27"/>
  <c r="BO27"/>
  <c r="BM27"/>
  <c r="BK27"/>
  <c r="BI27"/>
  <c r="BG27"/>
  <c r="AG27"/>
  <c r="AE27"/>
  <c r="AC27"/>
  <c r="AA27"/>
  <c r="Y27"/>
  <c r="W27"/>
  <c r="U27"/>
  <c r="S27"/>
  <c r="Q27"/>
  <c r="O27"/>
  <c r="M27"/>
  <c r="HL27"/>
  <c r="HH27"/>
  <c r="HD27"/>
  <c r="GZ27"/>
  <c r="GV27"/>
  <c r="FT27"/>
  <c r="FP27"/>
  <c r="FL27"/>
  <c r="FH27"/>
  <c r="FD27"/>
  <c r="EZ27"/>
  <c r="FV27"/>
  <c r="CT27"/>
  <c r="CP27"/>
  <c r="CL27"/>
  <c r="CH27"/>
  <c r="CD27"/>
  <c r="BZ27"/>
  <c r="BV27"/>
  <c r="BR27"/>
  <c r="BN27"/>
  <c r="BJ27"/>
  <c r="BF27"/>
  <c r="CV27"/>
  <c r="AD27"/>
  <c r="Z27"/>
  <c r="V27"/>
  <c r="R27"/>
  <c r="N27"/>
  <c r="HO29"/>
  <c r="HM29"/>
  <c r="HK29"/>
  <c r="HI29"/>
  <c r="HG29"/>
  <c r="HE29"/>
  <c r="HC29"/>
  <c r="HA29"/>
  <c r="GY29"/>
  <c r="GW29"/>
  <c r="GU29"/>
  <c r="FU29"/>
  <c r="FS29"/>
  <c r="FQ29"/>
  <c r="FO29"/>
  <c r="FM29"/>
  <c r="FK29"/>
  <c r="FI29"/>
  <c r="FG29"/>
  <c r="FE29"/>
  <c r="FC29"/>
  <c r="FA29"/>
  <c r="CU29"/>
  <c r="CS29"/>
  <c r="CQ29"/>
  <c r="CO29"/>
  <c r="CM29"/>
  <c r="CK29"/>
  <c r="CI29"/>
  <c r="CG29"/>
  <c r="CE29"/>
  <c r="CC29"/>
  <c r="CA29"/>
  <c r="BY29"/>
  <c r="BW29"/>
  <c r="BU29"/>
  <c r="BS29"/>
  <c r="BQ29"/>
  <c r="BO29"/>
  <c r="BM29"/>
  <c r="BK29"/>
  <c r="BI29"/>
  <c r="BG29"/>
  <c r="AG29"/>
  <c r="AE29"/>
  <c r="AC29"/>
  <c r="AA29"/>
  <c r="Y29"/>
  <c r="W29"/>
  <c r="U29"/>
  <c r="S29"/>
  <c r="Q29"/>
  <c r="O29"/>
  <c r="M29"/>
  <c r="HL29"/>
  <c r="HH29"/>
  <c r="HD29"/>
  <c r="GZ29"/>
  <c r="GV29"/>
  <c r="FT29"/>
  <c r="FP29"/>
  <c r="FL29"/>
  <c r="FH29"/>
  <c r="FD29"/>
  <c r="EZ29"/>
  <c r="FV29"/>
  <c r="CT29"/>
  <c r="CP29"/>
  <c r="CL29"/>
  <c r="CH29"/>
  <c r="CD29"/>
  <c r="BZ29"/>
  <c r="BV29"/>
  <c r="BR29"/>
  <c r="BN29"/>
  <c r="BJ29"/>
  <c r="BF29"/>
  <c r="CV29"/>
  <c r="AD29"/>
  <c r="Z29"/>
  <c r="V29"/>
  <c r="R29"/>
  <c r="N29"/>
  <c r="HO31"/>
  <c r="HM31"/>
  <c r="HK31"/>
  <c r="HI31"/>
  <c r="HG31"/>
  <c r="HE31"/>
  <c r="HC31"/>
  <c r="HA31"/>
  <c r="GY31"/>
  <c r="GW31"/>
  <c r="GU31"/>
  <c r="FU31"/>
  <c r="FS31"/>
  <c r="FQ31"/>
  <c r="FO31"/>
  <c r="FM31"/>
  <c r="FK31"/>
  <c r="FI31"/>
  <c r="FG31"/>
  <c r="FE31"/>
  <c r="FC31"/>
  <c r="FA31"/>
  <c r="CU31"/>
  <c r="CS31"/>
  <c r="CQ31"/>
  <c r="CO31"/>
  <c r="CM31"/>
  <c r="CK31"/>
  <c r="CI31"/>
  <c r="CG31"/>
  <c r="CE31"/>
  <c r="CC31"/>
  <c r="CA31"/>
  <c r="BY31"/>
  <c r="BW31"/>
  <c r="BU31"/>
  <c r="BS31"/>
  <c r="BQ31"/>
  <c r="BO31"/>
  <c r="BM31"/>
  <c r="BK31"/>
  <c r="BI31"/>
  <c r="BG31"/>
  <c r="AG31"/>
  <c r="AE31"/>
  <c r="AC31"/>
  <c r="AA31"/>
  <c r="Y31"/>
  <c r="W31"/>
  <c r="U31"/>
  <c r="S31"/>
  <c r="Q31"/>
  <c r="O31"/>
  <c r="M31"/>
  <c r="HL31"/>
  <c r="HH31"/>
  <c r="HD31"/>
  <c r="GZ31"/>
  <c r="GV31"/>
  <c r="FT31"/>
  <c r="FP31"/>
  <c r="FL31"/>
  <c r="FH31"/>
  <c r="FD31"/>
  <c r="EZ31"/>
  <c r="FV31"/>
  <c r="CT31"/>
  <c r="CP31"/>
  <c r="CL31"/>
  <c r="CH31"/>
  <c r="CD31"/>
  <c r="BZ31"/>
  <c r="BV31"/>
  <c r="BR31"/>
  <c r="BN31"/>
  <c r="BJ31"/>
  <c r="BF31"/>
  <c r="CV31"/>
  <c r="AD31"/>
  <c r="Z31"/>
  <c r="V31"/>
  <c r="R31"/>
  <c r="N31"/>
  <c r="HN33"/>
  <c r="HL33"/>
  <c r="HJ33"/>
  <c r="HH33"/>
  <c r="HF33"/>
  <c r="HD33"/>
  <c r="HB33"/>
  <c r="GZ33"/>
  <c r="GX33"/>
  <c r="GV33"/>
  <c r="GT33"/>
  <c r="HP33"/>
  <c r="HM33"/>
  <c r="HI33"/>
  <c r="HE33"/>
  <c r="HA33"/>
  <c r="GW33"/>
  <c r="FU33"/>
  <c r="FS33"/>
  <c r="FQ33"/>
  <c r="FO33"/>
  <c r="FM33"/>
  <c r="FK33"/>
  <c r="FI33"/>
  <c r="FG33"/>
  <c r="FE33"/>
  <c r="FC33"/>
  <c r="FA33"/>
  <c r="CU33"/>
  <c r="CS33"/>
  <c r="CQ33"/>
  <c r="CO33"/>
  <c r="CM33"/>
  <c r="CK33"/>
  <c r="CI33"/>
  <c r="CG33"/>
  <c r="CE33"/>
  <c r="CC33"/>
  <c r="CA33"/>
  <c r="BY33"/>
  <c r="BW33"/>
  <c r="BU33"/>
  <c r="BS33"/>
  <c r="BQ33"/>
  <c r="BO33"/>
  <c r="BM33"/>
  <c r="BK33"/>
  <c r="BI33"/>
  <c r="BG33"/>
  <c r="AG33"/>
  <c r="AE33"/>
  <c r="AC33"/>
  <c r="AA33"/>
  <c r="Y33"/>
  <c r="W33"/>
  <c r="U33"/>
  <c r="S33"/>
  <c r="Q33"/>
  <c r="O33"/>
  <c r="M33"/>
  <c r="HO33"/>
  <c r="HG33"/>
  <c r="GY33"/>
  <c r="FT33"/>
  <c r="FP33"/>
  <c r="FL33"/>
  <c r="FH33"/>
  <c r="FD33"/>
  <c r="EZ33"/>
  <c r="FV33"/>
  <c r="CT33"/>
  <c r="CP33"/>
  <c r="CL33"/>
  <c r="CH33"/>
  <c r="CD33"/>
  <c r="BZ33"/>
  <c r="BV33"/>
  <c r="BR33"/>
  <c r="BN33"/>
  <c r="BJ33"/>
  <c r="BF33"/>
  <c r="CV33"/>
  <c r="AD33"/>
  <c r="Z33"/>
  <c r="V33"/>
  <c r="R33"/>
  <c r="N33"/>
  <c r="HK33"/>
  <c r="HC33"/>
  <c r="GU33"/>
  <c r="FR33"/>
  <c r="FN33"/>
  <c r="FJ33"/>
  <c r="FF33"/>
  <c r="FB33"/>
  <c r="EO33"/>
  <c r="ER33"/>
  <c r="EU33"/>
  <c r="CR33"/>
  <c r="CN33"/>
  <c r="CJ33"/>
  <c r="CF33"/>
  <c r="CB33"/>
  <c r="BX33"/>
  <c r="BT33"/>
  <c r="BP33"/>
  <c r="L11"/>
  <c r="AH11"/>
  <c r="P11"/>
  <c r="T11"/>
  <c r="X11"/>
  <c r="AB11"/>
  <c r="AF11"/>
  <c r="BH11"/>
  <c r="BL11"/>
  <c r="BP11"/>
  <c r="BT11"/>
  <c r="BX11"/>
  <c r="CB11"/>
  <c r="CF11"/>
  <c r="CJ11"/>
  <c r="CN11"/>
  <c r="CR11"/>
  <c r="EO11"/>
  <c r="ER11"/>
  <c r="EU11"/>
  <c r="FB11"/>
  <c r="FF11"/>
  <c r="FJ11"/>
  <c r="FN11"/>
  <c r="FR11"/>
  <c r="GT11"/>
  <c r="HP11"/>
  <c r="GX11"/>
  <c r="HB11"/>
  <c r="HF11"/>
  <c r="HJ11"/>
  <c r="HN11"/>
  <c r="L13"/>
  <c r="AH13"/>
  <c r="P13"/>
  <c r="T13"/>
  <c r="X13"/>
  <c r="AB13"/>
  <c r="AF13"/>
  <c r="BH13"/>
  <c r="BL13"/>
  <c r="BP13"/>
  <c r="BT13"/>
  <c r="BX13"/>
  <c r="CB13"/>
  <c r="CF13"/>
  <c r="CJ13"/>
  <c r="CN13"/>
  <c r="CR13"/>
  <c r="EO13"/>
  <c r="ER13"/>
  <c r="EU13"/>
  <c r="FB13"/>
  <c r="FF13"/>
  <c r="FJ13"/>
  <c r="FN13"/>
  <c r="FR13"/>
  <c r="GT13"/>
  <c r="HP13"/>
  <c r="GX13"/>
  <c r="HB13"/>
  <c r="HF13"/>
  <c r="HJ13"/>
  <c r="HN13"/>
  <c r="L15"/>
  <c r="AH15"/>
  <c r="P15"/>
  <c r="T15"/>
  <c r="X15"/>
  <c r="AB15"/>
  <c r="AF15"/>
  <c r="BH15"/>
  <c r="BL15"/>
  <c r="BP15"/>
  <c r="BT15"/>
  <c r="BX15"/>
  <c r="CB15"/>
  <c r="CF15"/>
  <c r="CJ15"/>
  <c r="CN15"/>
  <c r="CR15"/>
  <c r="EO15"/>
  <c r="ER15"/>
  <c r="EU15"/>
  <c r="FB15"/>
  <c r="FF15"/>
  <c r="FJ15"/>
  <c r="FN15"/>
  <c r="FR15"/>
  <c r="GT15"/>
  <c r="HP15"/>
  <c r="GX15"/>
  <c r="HB15"/>
  <c r="HF15"/>
  <c r="HJ15"/>
  <c r="HN15"/>
  <c r="L17"/>
  <c r="AH17"/>
  <c r="P17"/>
  <c r="T17"/>
  <c r="X17"/>
  <c r="AB17"/>
  <c r="AF17"/>
  <c r="BH17"/>
  <c r="BL17"/>
  <c r="BP17"/>
  <c r="BT17"/>
  <c r="BX17"/>
  <c r="CB17"/>
  <c r="CF17"/>
  <c r="CJ17"/>
  <c r="CN17"/>
  <c r="CR17"/>
  <c r="EO17"/>
  <c r="ER17"/>
  <c r="EU17"/>
  <c r="FB17"/>
  <c r="FF17"/>
  <c r="FJ17"/>
  <c r="FN17"/>
  <c r="FR17"/>
  <c r="GT17"/>
  <c r="HP17"/>
  <c r="GX17"/>
  <c r="HB17"/>
  <c r="HF17"/>
  <c r="HJ17"/>
  <c r="HN17"/>
  <c r="L19"/>
  <c r="AH19"/>
  <c r="P19"/>
  <c r="T19"/>
  <c r="X19"/>
  <c r="AB19"/>
  <c r="AF19"/>
  <c r="BH19"/>
  <c r="BL19"/>
  <c r="BP19"/>
  <c r="BT19"/>
  <c r="BX19"/>
  <c r="CB19"/>
  <c r="CF19"/>
  <c r="CJ19"/>
  <c r="CN19"/>
  <c r="CR19"/>
  <c r="EO19"/>
  <c r="ER19"/>
  <c r="EU19"/>
  <c r="FB19"/>
  <c r="FF19"/>
  <c r="FJ19"/>
  <c r="FN19"/>
  <c r="FR19"/>
  <c r="GT19"/>
  <c r="HP19"/>
  <c r="GX19"/>
  <c r="HB19"/>
  <c r="HF19"/>
  <c r="HJ19"/>
  <c r="HN19"/>
  <c r="L21"/>
  <c r="AH21"/>
  <c r="P21"/>
  <c r="T21"/>
  <c r="X21"/>
  <c r="AB21"/>
  <c r="AF21"/>
  <c r="BH21"/>
  <c r="BL21"/>
  <c r="BP21"/>
  <c r="BT21"/>
  <c r="BX21"/>
  <c r="CB21"/>
  <c r="CF21"/>
  <c r="CJ21"/>
  <c r="CN21"/>
  <c r="CR21"/>
  <c r="EO21"/>
  <c r="ER21"/>
  <c r="EU21"/>
  <c r="FB21"/>
  <c r="FF21"/>
  <c r="FJ21"/>
  <c r="FN21"/>
  <c r="FR21"/>
  <c r="GT21"/>
  <c r="HP21"/>
  <c r="GX21"/>
  <c r="HB21"/>
  <c r="HF21"/>
  <c r="HJ21"/>
  <c r="HN21"/>
  <c r="L23"/>
  <c r="AH23"/>
  <c r="P23"/>
  <c r="T23"/>
  <c r="X23"/>
  <c r="AB23"/>
  <c r="AF23"/>
  <c r="BH23"/>
  <c r="BL23"/>
  <c r="BP23"/>
  <c r="BT23"/>
  <c r="BX23"/>
  <c r="CB23"/>
  <c r="CF23"/>
  <c r="CJ23"/>
  <c r="CN23"/>
  <c r="CR23"/>
  <c r="EO23"/>
  <c r="ER23"/>
  <c r="EU23"/>
  <c r="FB23"/>
  <c r="FF23"/>
  <c r="FJ23"/>
  <c r="FN23"/>
  <c r="FR23"/>
  <c r="GT23"/>
  <c r="HP23"/>
  <c r="GX23"/>
  <c r="HB23"/>
  <c r="HF23"/>
  <c r="HJ23"/>
  <c r="HN23"/>
  <c r="L25"/>
  <c r="AH25"/>
  <c r="P25"/>
  <c r="T25"/>
  <c r="X25"/>
  <c r="AB25"/>
  <c r="AF25"/>
  <c r="BH25"/>
  <c r="BL25"/>
  <c r="BP25"/>
  <c r="BT25"/>
  <c r="BX25"/>
  <c r="CB25"/>
  <c r="CF25"/>
  <c r="CJ25"/>
  <c r="CN25"/>
  <c r="CR25"/>
  <c r="EO25"/>
  <c r="ER25"/>
  <c r="EU25"/>
  <c r="FB25"/>
  <c r="FF25"/>
  <c r="FJ25"/>
  <c r="FN25"/>
  <c r="FR25"/>
  <c r="GT25"/>
  <c r="HP25"/>
  <c r="GX25"/>
  <c r="HB25"/>
  <c r="HF25"/>
  <c r="HJ25"/>
  <c r="HN25"/>
  <c r="N11"/>
  <c r="R11"/>
  <c r="V11"/>
  <c r="Z11"/>
  <c r="AD11"/>
  <c r="BF11"/>
  <c r="CV11"/>
  <c r="BJ11"/>
  <c r="BN11"/>
  <c r="BR11"/>
  <c r="BV11"/>
  <c r="BZ11"/>
  <c r="CD11"/>
  <c r="CH11"/>
  <c r="CL11"/>
  <c r="CP11"/>
  <c r="CT11"/>
  <c r="EZ11"/>
  <c r="FV11"/>
  <c r="FD11"/>
  <c r="FH11"/>
  <c r="FL11"/>
  <c r="FP11"/>
  <c r="FT11"/>
  <c r="GV11"/>
  <c r="GZ11"/>
  <c r="HD11"/>
  <c r="HH11"/>
  <c r="HL11"/>
  <c r="L12"/>
  <c r="AH12"/>
  <c r="P12"/>
  <c r="T12"/>
  <c r="X12"/>
  <c r="AB12"/>
  <c r="AF12"/>
  <c r="BH12"/>
  <c r="BL12"/>
  <c r="BP12"/>
  <c r="BT12"/>
  <c r="BX12"/>
  <c r="CB12"/>
  <c r="CF12"/>
  <c r="CJ12"/>
  <c r="CN12"/>
  <c r="CR12"/>
  <c r="EO12"/>
  <c r="ER12"/>
  <c r="EU12"/>
  <c r="FB12"/>
  <c r="FF12"/>
  <c r="FJ12"/>
  <c r="FN12"/>
  <c r="FR12"/>
  <c r="GT12"/>
  <c r="HP12"/>
  <c r="GX12"/>
  <c r="HB12"/>
  <c r="HF12"/>
  <c r="HJ12"/>
  <c r="HN12"/>
  <c r="N13"/>
  <c r="R13"/>
  <c r="V13"/>
  <c r="Z13"/>
  <c r="AD13"/>
  <c r="BF13"/>
  <c r="CV13"/>
  <c r="BJ13"/>
  <c r="BN13"/>
  <c r="BR13"/>
  <c r="BV13"/>
  <c r="BZ13"/>
  <c r="CD13"/>
  <c r="CH13"/>
  <c r="CL13"/>
  <c r="CP13"/>
  <c r="CT13"/>
  <c r="EZ13"/>
  <c r="FV13"/>
  <c r="FD13"/>
  <c r="FH13"/>
  <c r="FL13"/>
  <c r="FP13"/>
  <c r="FT13"/>
  <c r="GV13"/>
  <c r="GZ13"/>
  <c r="HD13"/>
  <c r="HH13"/>
  <c r="HL13"/>
  <c r="L14"/>
  <c r="AH14"/>
  <c r="P14"/>
  <c r="T14"/>
  <c r="X14"/>
  <c r="AB14"/>
  <c r="AF14"/>
  <c r="BH14"/>
  <c r="BL14"/>
  <c r="BP14"/>
  <c r="BT14"/>
  <c r="BX14"/>
  <c r="CB14"/>
  <c r="CF14"/>
  <c r="CJ14"/>
  <c r="CN14"/>
  <c r="CR14"/>
  <c r="EO14"/>
  <c r="ER14"/>
  <c r="EU14"/>
  <c r="FB14"/>
  <c r="FF14"/>
  <c r="FJ14"/>
  <c r="FN14"/>
  <c r="FR14"/>
  <c r="GT14"/>
  <c r="HP14"/>
  <c r="GX14"/>
  <c r="HB14"/>
  <c r="HF14"/>
  <c r="HJ14"/>
  <c r="HN14"/>
  <c r="N15"/>
  <c r="R15"/>
  <c r="V15"/>
  <c r="Z15"/>
  <c r="AD15"/>
  <c r="BF15"/>
  <c r="CV15"/>
  <c r="BJ15"/>
  <c r="BN15"/>
  <c r="BR15"/>
  <c r="BV15"/>
  <c r="BZ15"/>
  <c r="CD15"/>
  <c r="CH15"/>
  <c r="CL15"/>
  <c r="CP15"/>
  <c r="CT15"/>
  <c r="EZ15"/>
  <c r="FV15"/>
  <c r="FD15"/>
  <c r="FH15"/>
  <c r="FL15"/>
  <c r="FP15"/>
  <c r="FT15"/>
  <c r="GV15"/>
  <c r="GZ15"/>
  <c r="HD15"/>
  <c r="HH15"/>
  <c r="HL15"/>
  <c r="L16"/>
  <c r="AH16"/>
  <c r="P16"/>
  <c r="T16"/>
  <c r="X16"/>
  <c r="AB16"/>
  <c r="AF16"/>
  <c r="BH16"/>
  <c r="BL16"/>
  <c r="BP16"/>
  <c r="BT16"/>
  <c r="BX16"/>
  <c r="CB16"/>
  <c r="CF16"/>
  <c r="CJ16"/>
  <c r="CN16"/>
  <c r="CR16"/>
  <c r="EO16"/>
  <c r="ER16"/>
  <c r="EU16"/>
  <c r="FB16"/>
  <c r="FF16"/>
  <c r="FJ16"/>
  <c r="FN16"/>
  <c r="FR16"/>
  <c r="GT16"/>
  <c r="HP16"/>
  <c r="GX16"/>
  <c r="HB16"/>
  <c r="HF16"/>
  <c r="HJ16"/>
  <c r="HN16"/>
  <c r="N17"/>
  <c r="R17"/>
  <c r="V17"/>
  <c r="Z17"/>
  <c r="AD17"/>
  <c r="BF17"/>
  <c r="CV17"/>
  <c r="BJ17"/>
  <c r="BN17"/>
  <c r="BR17"/>
  <c r="BV17"/>
  <c r="BZ17"/>
  <c r="CD17"/>
  <c r="CH17"/>
  <c r="CL17"/>
  <c r="CP17"/>
  <c r="CT17"/>
  <c r="EZ17"/>
  <c r="FV17"/>
  <c r="FD17"/>
  <c r="FH17"/>
  <c r="FL17"/>
  <c r="FP17"/>
  <c r="FT17"/>
  <c r="GV17"/>
  <c r="GZ17"/>
  <c r="HD17"/>
  <c r="HH17"/>
  <c r="HL17"/>
  <c r="L18"/>
  <c r="AH18"/>
  <c r="P18"/>
  <c r="T18"/>
  <c r="X18"/>
  <c r="AB18"/>
  <c r="AF18"/>
  <c r="BH18"/>
  <c r="BL18"/>
  <c r="BP18"/>
  <c r="BT18"/>
  <c r="BX18"/>
  <c r="CB18"/>
  <c r="CF18"/>
  <c r="CJ18"/>
  <c r="CN18"/>
  <c r="CR18"/>
  <c r="EO18"/>
  <c r="ER18"/>
  <c r="EU18"/>
  <c r="FB18"/>
  <c r="FF18"/>
  <c r="FJ18"/>
  <c r="FN18"/>
  <c r="FR18"/>
  <c r="GT18"/>
  <c r="HP18"/>
  <c r="GX18"/>
  <c r="HB18"/>
  <c r="HF18"/>
  <c r="HJ18"/>
  <c r="HN18"/>
  <c r="N19"/>
  <c r="R19"/>
  <c r="V19"/>
  <c r="Z19"/>
  <c r="AD19"/>
  <c r="BF19"/>
  <c r="CV19"/>
  <c r="BJ19"/>
  <c r="BN19"/>
  <c r="BR19"/>
  <c r="BV19"/>
  <c r="BZ19"/>
  <c r="CD19"/>
  <c r="CH19"/>
  <c r="CL19"/>
  <c r="CP19"/>
  <c r="CT19"/>
  <c r="EZ19"/>
  <c r="FV19"/>
  <c r="FD19"/>
  <c r="FH19"/>
  <c r="FL19"/>
  <c r="FP19"/>
  <c r="FT19"/>
  <c r="GV19"/>
  <c r="GZ19"/>
  <c r="HD19"/>
  <c r="HH19"/>
  <c r="HL19"/>
  <c r="L20"/>
  <c r="AH20"/>
  <c r="P20"/>
  <c r="T20"/>
  <c r="X20"/>
  <c r="AB20"/>
  <c r="AF20"/>
  <c r="BH20"/>
  <c r="BL20"/>
  <c r="BP20"/>
  <c r="BT20"/>
  <c r="BX20"/>
  <c r="CB20"/>
  <c r="CF20"/>
  <c r="CJ20"/>
  <c r="CN20"/>
  <c r="CR20"/>
  <c r="EO20"/>
  <c r="ER20"/>
  <c r="EU20"/>
  <c r="FB20"/>
  <c r="FF20"/>
  <c r="FJ20"/>
  <c r="FN20"/>
  <c r="FR20"/>
  <c r="GT20"/>
  <c r="HP20"/>
  <c r="GX20"/>
  <c r="HB20"/>
  <c r="HF20"/>
  <c r="HJ20"/>
  <c r="HN20"/>
  <c r="N21"/>
  <c r="R21"/>
  <c r="V21"/>
  <c r="Z21"/>
  <c r="AD21"/>
  <c r="BF21"/>
  <c r="CV21"/>
  <c r="BJ21"/>
  <c r="BN21"/>
  <c r="BR21"/>
  <c r="BV21"/>
  <c r="BZ21"/>
  <c r="CD21"/>
  <c r="CH21"/>
  <c r="CL21"/>
  <c r="CP21"/>
  <c r="CT21"/>
  <c r="EZ21"/>
  <c r="FV21"/>
  <c r="FD21"/>
  <c r="FH21"/>
  <c r="FL21"/>
  <c r="FP21"/>
  <c r="FT21"/>
  <c r="GV21"/>
  <c r="GZ21"/>
  <c r="HD21"/>
  <c r="HH21"/>
  <c r="HL21"/>
  <c r="L22"/>
  <c r="AH22"/>
  <c r="P22"/>
  <c r="T22"/>
  <c r="X22"/>
  <c r="AB22"/>
  <c r="AF22"/>
  <c r="BH22"/>
  <c r="BL22"/>
  <c r="BP22"/>
  <c r="BT22"/>
  <c r="BX22"/>
  <c r="CB22"/>
  <c r="CF22"/>
  <c r="CJ22"/>
  <c r="CN22"/>
  <c r="CR22"/>
  <c r="EO22"/>
  <c r="ER22"/>
  <c r="EU22"/>
  <c r="FB22"/>
  <c r="FF22"/>
  <c r="FJ22"/>
  <c r="FN22"/>
  <c r="FR22"/>
  <c r="GT22"/>
  <c r="HP22"/>
  <c r="GX22"/>
  <c r="HB22"/>
  <c r="HF22"/>
  <c r="HJ22"/>
  <c r="HN22"/>
  <c r="N23"/>
  <c r="R23"/>
  <c r="V23"/>
  <c r="Z23"/>
  <c r="AD23"/>
  <c r="BF23"/>
  <c r="CV23"/>
  <c r="BJ23"/>
  <c r="BN23"/>
  <c r="BR23"/>
  <c r="BV23"/>
  <c r="BZ23"/>
  <c r="CD23"/>
  <c r="CH23"/>
  <c r="CL23"/>
  <c r="CP23"/>
  <c r="CT23"/>
  <c r="EZ23"/>
  <c r="FV23"/>
  <c r="FD23"/>
  <c r="FH23"/>
  <c r="FL23"/>
  <c r="FP23"/>
  <c r="FT23"/>
  <c r="GV23"/>
  <c r="GZ23"/>
  <c r="HD23"/>
  <c r="HH23"/>
  <c r="HL23"/>
  <c r="L24"/>
  <c r="AH24"/>
  <c r="P24"/>
  <c r="T24"/>
  <c r="X24"/>
  <c r="AB24"/>
  <c r="AF24"/>
  <c r="BH24"/>
  <c r="BL24"/>
  <c r="BP24"/>
  <c r="BT24"/>
  <c r="BX24"/>
  <c r="CB24"/>
  <c r="CF24"/>
  <c r="CJ24"/>
  <c r="CN24"/>
  <c r="CR24"/>
  <c r="EO24"/>
  <c r="ER24"/>
  <c r="EU24"/>
  <c r="FB24"/>
  <c r="FF24"/>
  <c r="FJ24"/>
  <c r="FN24"/>
  <c r="FR24"/>
  <c r="GT24"/>
  <c r="HP24"/>
  <c r="GX24"/>
  <c r="HB24"/>
  <c r="HF24"/>
  <c r="HJ24"/>
  <c r="HN24"/>
  <c r="N25"/>
  <c r="R25"/>
  <c r="V25"/>
  <c r="Z25"/>
  <c r="AD25"/>
  <c r="BF25"/>
  <c r="CV25"/>
  <c r="BJ25"/>
  <c r="BN25"/>
  <c r="BR25"/>
  <c r="BV25"/>
  <c r="BZ25"/>
  <c r="CD25"/>
  <c r="CH25"/>
  <c r="CL25"/>
  <c r="CP25"/>
  <c r="CT25"/>
  <c r="EZ25"/>
  <c r="FV25"/>
  <c r="FD25"/>
  <c r="FH25"/>
  <c r="FL25"/>
  <c r="FP25"/>
  <c r="FT25"/>
  <c r="GV25"/>
  <c r="GZ25"/>
  <c r="HD25"/>
  <c r="HH25"/>
  <c r="HL25"/>
  <c r="L27"/>
  <c r="AH27"/>
  <c r="T27"/>
  <c r="AB27"/>
  <c r="BL27"/>
  <c r="BT27"/>
  <c r="CB27"/>
  <c r="CJ27"/>
  <c r="CR27"/>
  <c r="FF27"/>
  <c r="FN27"/>
  <c r="GT27"/>
  <c r="HP27"/>
  <c r="HB27"/>
  <c r="HJ27"/>
  <c r="L29"/>
  <c r="AH29"/>
  <c r="T29"/>
  <c r="AB29"/>
  <c r="BL29"/>
  <c r="BT29"/>
  <c r="CB29"/>
  <c r="CJ29"/>
  <c r="CR29"/>
  <c r="FF29"/>
  <c r="FN29"/>
  <c r="GT29"/>
  <c r="HP29"/>
  <c r="HB29"/>
  <c r="HJ29"/>
  <c r="L31"/>
  <c r="AH31"/>
  <c r="T31"/>
  <c r="AB31"/>
  <c r="BL31"/>
  <c r="BT31"/>
  <c r="CB31"/>
  <c r="CJ31"/>
  <c r="CR31"/>
  <c r="FF31"/>
  <c r="FN31"/>
  <c r="GT31"/>
  <c r="HP31"/>
  <c r="HB31"/>
  <c r="HJ31"/>
  <c r="L33"/>
  <c r="AH33"/>
  <c r="T33"/>
  <c r="AB33"/>
  <c r="BL33"/>
  <c r="HN41"/>
  <c r="HL41"/>
  <c r="HJ41"/>
  <c r="HH41"/>
  <c r="HF41"/>
  <c r="HD41"/>
  <c r="HB41"/>
  <c r="GZ41"/>
  <c r="GX41"/>
  <c r="GV41"/>
  <c r="GT41"/>
  <c r="HP41"/>
  <c r="FT41"/>
  <c r="FR41"/>
  <c r="FP41"/>
  <c r="FN41"/>
  <c r="FL41"/>
  <c r="FJ41"/>
  <c r="FH41"/>
  <c r="FF41"/>
  <c r="FD41"/>
  <c r="FB41"/>
  <c r="EZ41"/>
  <c r="FV41"/>
  <c r="EO41"/>
  <c r="ER41"/>
  <c r="EU41"/>
  <c r="CT41"/>
  <c r="CR41"/>
  <c r="CP41"/>
  <c r="CN41"/>
  <c r="CL41"/>
  <c r="CJ41"/>
  <c r="CH41"/>
  <c r="CF41"/>
  <c r="CD41"/>
  <c r="CB41"/>
  <c r="BZ41"/>
  <c r="BX41"/>
  <c r="BV41"/>
  <c r="BT41"/>
  <c r="BR41"/>
  <c r="BP41"/>
  <c r="BN41"/>
  <c r="BL41"/>
  <c r="BJ41"/>
  <c r="BH41"/>
  <c r="BF41"/>
  <c r="CV41"/>
  <c r="AF41"/>
  <c r="AD41"/>
  <c r="AB41"/>
  <c r="Z41"/>
  <c r="X41"/>
  <c r="V41"/>
  <c r="T41"/>
  <c r="R41"/>
  <c r="P41"/>
  <c r="N41"/>
  <c r="L41"/>
  <c r="AH41"/>
  <c r="HO41"/>
  <c r="HK41"/>
  <c r="HG41"/>
  <c r="HC41"/>
  <c r="GY41"/>
  <c r="GU41"/>
  <c r="FU41"/>
  <c r="FQ41"/>
  <c r="FM41"/>
  <c r="FI41"/>
  <c r="FE41"/>
  <c r="FA41"/>
  <c r="CS41"/>
  <c r="CO41"/>
  <c r="CK41"/>
  <c r="CG41"/>
  <c r="CC41"/>
  <c r="BY41"/>
  <c r="BU41"/>
  <c r="BQ41"/>
  <c r="BM41"/>
  <c r="BI41"/>
  <c r="AE41"/>
  <c r="AA41"/>
  <c r="W41"/>
  <c r="S41"/>
  <c r="O41"/>
  <c r="HM41"/>
  <c r="HE41"/>
  <c r="GW41"/>
  <c r="FS41"/>
  <c r="FK41"/>
  <c r="FC41"/>
  <c r="CQ41"/>
  <c r="CI41"/>
  <c r="CA41"/>
  <c r="BS41"/>
  <c r="BK41"/>
  <c r="AG41"/>
  <c r="Y41"/>
  <c r="Q41"/>
  <c r="IK25"/>
  <c r="II25"/>
  <c r="HO26"/>
  <c r="HM26"/>
  <c r="HK26"/>
  <c r="HI26"/>
  <c r="HG26"/>
  <c r="HE26"/>
  <c r="HC26"/>
  <c r="HA26"/>
  <c r="GY26"/>
  <c r="GW26"/>
  <c r="GU26"/>
  <c r="FU26"/>
  <c r="FS26"/>
  <c r="FQ26"/>
  <c r="FO26"/>
  <c r="FM26"/>
  <c r="FK26"/>
  <c r="FI26"/>
  <c r="FG26"/>
  <c r="FE26"/>
  <c r="FC26"/>
  <c r="FA26"/>
  <c r="CU26"/>
  <c r="CS26"/>
  <c r="CQ26"/>
  <c r="CO26"/>
  <c r="CM26"/>
  <c r="CK26"/>
  <c r="CI26"/>
  <c r="CG26"/>
  <c r="CE26"/>
  <c r="CC26"/>
  <c r="CA26"/>
  <c r="BY26"/>
  <c r="BW26"/>
  <c r="BU26"/>
  <c r="BS26"/>
  <c r="BQ26"/>
  <c r="BO26"/>
  <c r="BM26"/>
  <c r="BK26"/>
  <c r="BI26"/>
  <c r="BG26"/>
  <c r="AG26"/>
  <c r="AE26"/>
  <c r="AC26"/>
  <c r="AA26"/>
  <c r="Y26"/>
  <c r="W26"/>
  <c r="U26"/>
  <c r="S26"/>
  <c r="Q26"/>
  <c r="O26"/>
  <c r="M26"/>
  <c r="HO28"/>
  <c r="HM28"/>
  <c r="HK28"/>
  <c r="HI28"/>
  <c r="HG28"/>
  <c r="HE28"/>
  <c r="HC28"/>
  <c r="HA28"/>
  <c r="GY28"/>
  <c r="GW28"/>
  <c r="GU28"/>
  <c r="FU28"/>
  <c r="FS28"/>
  <c r="FQ28"/>
  <c r="FO28"/>
  <c r="FM28"/>
  <c r="FK28"/>
  <c r="FI28"/>
  <c r="FG28"/>
  <c r="FE28"/>
  <c r="FC28"/>
  <c r="FA28"/>
  <c r="CU28"/>
  <c r="CS28"/>
  <c r="CQ28"/>
  <c r="CO28"/>
  <c r="CM28"/>
  <c r="CK28"/>
  <c r="CI28"/>
  <c r="CG28"/>
  <c r="CE28"/>
  <c r="CC28"/>
  <c r="CA28"/>
  <c r="BY28"/>
  <c r="BW28"/>
  <c r="BU28"/>
  <c r="BS28"/>
  <c r="BQ28"/>
  <c r="BO28"/>
  <c r="BM28"/>
  <c r="BK28"/>
  <c r="BI28"/>
  <c r="BG28"/>
  <c r="AG28"/>
  <c r="AE28"/>
  <c r="AC28"/>
  <c r="AA28"/>
  <c r="Y28"/>
  <c r="W28"/>
  <c r="U28"/>
  <c r="S28"/>
  <c r="Q28"/>
  <c r="O28"/>
  <c r="M28"/>
  <c r="HO30"/>
  <c r="HM30"/>
  <c r="HK30"/>
  <c r="HI30"/>
  <c r="HG30"/>
  <c r="HE30"/>
  <c r="HC30"/>
  <c r="HA30"/>
  <c r="GY30"/>
  <c r="GW30"/>
  <c r="GU30"/>
  <c r="FU30"/>
  <c r="FS30"/>
  <c r="FQ30"/>
  <c r="FO30"/>
  <c r="FM30"/>
  <c r="FK30"/>
  <c r="FI30"/>
  <c r="FG30"/>
  <c r="FE30"/>
  <c r="FC30"/>
  <c r="FA30"/>
  <c r="CU30"/>
  <c r="CS30"/>
  <c r="CQ30"/>
  <c r="CO30"/>
  <c r="CM30"/>
  <c r="CK30"/>
  <c r="CI30"/>
  <c r="CG30"/>
  <c r="CE30"/>
  <c r="CC30"/>
  <c r="CA30"/>
  <c r="BY30"/>
  <c r="BW30"/>
  <c r="BU30"/>
  <c r="BS30"/>
  <c r="BQ30"/>
  <c r="BO30"/>
  <c r="BM30"/>
  <c r="BK30"/>
  <c r="BI30"/>
  <c r="BG30"/>
  <c r="AG30"/>
  <c r="AE30"/>
  <c r="AC30"/>
  <c r="AA30"/>
  <c r="Y30"/>
  <c r="W30"/>
  <c r="U30"/>
  <c r="S30"/>
  <c r="Q30"/>
  <c r="O30"/>
  <c r="M30"/>
  <c r="HO32"/>
  <c r="HM32"/>
  <c r="HK32"/>
  <c r="HI32"/>
  <c r="HG32"/>
  <c r="HE32"/>
  <c r="HC32"/>
  <c r="HA32"/>
  <c r="GY32"/>
  <c r="GW32"/>
  <c r="GU32"/>
  <c r="FU32"/>
  <c r="FS32"/>
  <c r="FQ32"/>
  <c r="FO32"/>
  <c r="FM32"/>
  <c r="FK32"/>
  <c r="FI32"/>
  <c r="FG32"/>
  <c r="FE32"/>
  <c r="FC32"/>
  <c r="FA32"/>
  <c r="CU32"/>
  <c r="CS32"/>
  <c r="CQ32"/>
  <c r="CO32"/>
  <c r="CM32"/>
  <c r="CK32"/>
  <c r="CI32"/>
  <c r="CG32"/>
  <c r="CE32"/>
  <c r="CC32"/>
  <c r="CA32"/>
  <c r="BY32"/>
  <c r="BW32"/>
  <c r="BU32"/>
  <c r="BS32"/>
  <c r="BQ32"/>
  <c r="BO32"/>
  <c r="BM32"/>
  <c r="BK32"/>
  <c r="BI32"/>
  <c r="BG32"/>
  <c r="AG32"/>
  <c r="AE32"/>
  <c r="AC32"/>
  <c r="AA32"/>
  <c r="Y32"/>
  <c r="W32"/>
  <c r="U32"/>
  <c r="S32"/>
  <c r="Q32"/>
  <c r="O32"/>
  <c r="M32"/>
  <c r="IL34"/>
  <c r="IJ34"/>
  <c r="IH34"/>
  <c r="IF34"/>
  <c r="ID34"/>
  <c r="IB34"/>
  <c r="HZ34"/>
  <c r="HX34"/>
  <c r="HV34"/>
  <c r="HT34"/>
  <c r="HR34"/>
  <c r="GR34"/>
  <c r="GP34"/>
  <c r="GN34"/>
  <c r="GL34"/>
  <c r="GJ34"/>
  <c r="GH34"/>
  <c r="GF34"/>
  <c r="GD34"/>
  <c r="GB34"/>
  <c r="FZ34"/>
  <c r="FX34"/>
  <c r="EL34"/>
  <c r="EJ34"/>
  <c r="EH34"/>
  <c r="EF34"/>
  <c r="ED34"/>
  <c r="EB34"/>
  <c r="DZ34"/>
  <c r="DX34"/>
  <c r="DV34"/>
  <c r="DT34"/>
  <c r="DR34"/>
  <c r="DP34"/>
  <c r="DN34"/>
  <c r="DL34"/>
  <c r="DJ34"/>
  <c r="DH34"/>
  <c r="DF34"/>
  <c r="DD34"/>
  <c r="DB34"/>
  <c r="CZ34"/>
  <c r="CX34"/>
  <c r="BD34"/>
  <c r="BB34"/>
  <c r="AZ34"/>
  <c r="AX34"/>
  <c r="AV34"/>
  <c r="AT34"/>
  <c r="AR34"/>
  <c r="AP34"/>
  <c r="AN34"/>
  <c r="AL34"/>
  <c r="AJ34"/>
  <c r="IK34"/>
  <c r="IG34"/>
  <c r="IC34"/>
  <c r="HY34"/>
  <c r="HU34"/>
  <c r="HQ34"/>
  <c r="IM34"/>
  <c r="GO34"/>
  <c r="GK34"/>
  <c r="GG34"/>
  <c r="GC34"/>
  <c r="FY34"/>
  <c r="EI34"/>
  <c r="EE34"/>
  <c r="EA34"/>
  <c r="DW34"/>
  <c r="DS34"/>
  <c r="DO34"/>
  <c r="DK34"/>
  <c r="DG34"/>
  <c r="DC34"/>
  <c r="CY34"/>
  <c r="BC34"/>
  <c r="AY34"/>
  <c r="AU34"/>
  <c r="AQ34"/>
  <c r="AM34"/>
  <c r="AI34"/>
  <c r="BE34"/>
  <c r="IL35"/>
  <c r="IJ35"/>
  <c r="IH35"/>
  <c r="IF35"/>
  <c r="ID35"/>
  <c r="IB35"/>
  <c r="HZ35"/>
  <c r="HX35"/>
  <c r="HV35"/>
  <c r="HT35"/>
  <c r="HR35"/>
  <c r="GR35"/>
  <c r="GP35"/>
  <c r="GN35"/>
  <c r="GL35"/>
  <c r="GJ35"/>
  <c r="GH35"/>
  <c r="GF35"/>
  <c r="GD35"/>
  <c r="GB35"/>
  <c r="FZ35"/>
  <c r="FX35"/>
  <c r="EL35"/>
  <c r="EJ35"/>
  <c r="EH35"/>
  <c r="EF35"/>
  <c r="ED35"/>
  <c r="EB35"/>
  <c r="DZ35"/>
  <c r="DX35"/>
  <c r="DV35"/>
  <c r="DT35"/>
  <c r="DR35"/>
  <c r="DP35"/>
  <c r="DN35"/>
  <c r="DL35"/>
  <c r="DJ35"/>
  <c r="DH35"/>
  <c r="DF35"/>
  <c r="DD35"/>
  <c r="DB35"/>
  <c r="CZ35"/>
  <c r="CX35"/>
  <c r="BD35"/>
  <c r="BB35"/>
  <c r="AZ35"/>
  <c r="AX35"/>
  <c r="AV35"/>
  <c r="AT35"/>
  <c r="AR35"/>
  <c r="AP35"/>
  <c r="AN35"/>
  <c r="AL35"/>
  <c r="AJ35"/>
  <c r="IK35"/>
  <c r="IG35"/>
  <c r="IC35"/>
  <c r="HY35"/>
  <c r="HU35"/>
  <c r="HQ35"/>
  <c r="IM35"/>
  <c r="GO35"/>
  <c r="GK35"/>
  <c r="GG35"/>
  <c r="GC35"/>
  <c r="FY35"/>
  <c r="EI35"/>
  <c r="EE35"/>
  <c r="EA35"/>
  <c r="DW35"/>
  <c r="DS35"/>
  <c r="DO35"/>
  <c r="DK35"/>
  <c r="DG35"/>
  <c r="DC35"/>
  <c r="CY35"/>
  <c r="BC35"/>
  <c r="AY35"/>
  <c r="AU35"/>
  <c r="AQ35"/>
  <c r="AM35"/>
  <c r="AI35"/>
  <c r="BE35"/>
  <c r="IL38"/>
  <c r="IJ38"/>
  <c r="IH38"/>
  <c r="IF38"/>
  <c r="ID38"/>
  <c r="IB38"/>
  <c r="HZ38"/>
  <c r="HX38"/>
  <c r="HV38"/>
  <c r="HT38"/>
  <c r="HR38"/>
  <c r="GR38"/>
  <c r="GP38"/>
  <c r="GN38"/>
  <c r="GL38"/>
  <c r="GJ38"/>
  <c r="GH38"/>
  <c r="GF38"/>
  <c r="GD38"/>
  <c r="GB38"/>
  <c r="FZ38"/>
  <c r="FX38"/>
  <c r="EL38"/>
  <c r="EJ38"/>
  <c r="EH38"/>
  <c r="EF38"/>
  <c r="ED38"/>
  <c r="EB38"/>
  <c r="DZ38"/>
  <c r="DX38"/>
  <c r="DV38"/>
  <c r="DT38"/>
  <c r="DR38"/>
  <c r="DP38"/>
  <c r="DN38"/>
  <c r="DL38"/>
  <c r="DJ38"/>
  <c r="DH38"/>
  <c r="DF38"/>
  <c r="DD38"/>
  <c r="DB38"/>
  <c r="IK38"/>
  <c r="IG38"/>
  <c r="IC38"/>
  <c r="HY38"/>
  <c r="HU38"/>
  <c r="HQ38"/>
  <c r="IM38"/>
  <c r="GO38"/>
  <c r="GK38"/>
  <c r="GG38"/>
  <c r="GC38"/>
  <c r="FY38"/>
  <c r="EI38"/>
  <c r="EE38"/>
  <c r="EA38"/>
  <c r="DW38"/>
  <c r="DS38"/>
  <c r="DO38"/>
  <c r="DK38"/>
  <c r="DG38"/>
  <c r="DC38"/>
  <c r="CZ38"/>
  <c r="CX38"/>
  <c r="BD38"/>
  <c r="BB38"/>
  <c r="AZ38"/>
  <c r="AX38"/>
  <c r="AV38"/>
  <c r="AT38"/>
  <c r="AR38"/>
  <c r="AP38"/>
  <c r="AN38"/>
  <c r="AL38"/>
  <c r="AJ38"/>
  <c r="IE38"/>
  <c r="HW38"/>
  <c r="GQ38"/>
  <c r="GI38"/>
  <c r="GA38"/>
  <c r="EP38"/>
  <c r="EG38"/>
  <c r="DY38"/>
  <c r="DQ38"/>
  <c r="DI38"/>
  <c r="DA38"/>
  <c r="CW38"/>
  <c r="EM38"/>
  <c r="BA38"/>
  <c r="AW38"/>
  <c r="AS38"/>
  <c r="AO38"/>
  <c r="AK38"/>
  <c r="AI11"/>
  <c r="BE11"/>
  <c r="AK11"/>
  <c r="AM11"/>
  <c r="AO11"/>
  <c r="AQ11"/>
  <c r="AS11"/>
  <c r="AU11"/>
  <c r="AW11"/>
  <c r="AY11"/>
  <c r="BA11"/>
  <c r="BC11"/>
  <c r="CW11"/>
  <c r="EM11"/>
  <c r="CY11"/>
  <c r="DA11"/>
  <c r="DC11"/>
  <c r="DE11"/>
  <c r="DG11"/>
  <c r="DI11"/>
  <c r="DK11"/>
  <c r="DM11"/>
  <c r="DO11"/>
  <c r="DQ11"/>
  <c r="DS11"/>
  <c r="DU11"/>
  <c r="DW11"/>
  <c r="DY11"/>
  <c r="EA11"/>
  <c r="EC11"/>
  <c r="EE11"/>
  <c r="EG11"/>
  <c r="EI11"/>
  <c r="EK11"/>
  <c r="EP11"/>
  <c r="FW11"/>
  <c r="GS11"/>
  <c r="FY11"/>
  <c r="GA11"/>
  <c r="GC11"/>
  <c r="GE11"/>
  <c r="GG11"/>
  <c r="GI11"/>
  <c r="GK11"/>
  <c r="GM11"/>
  <c r="GO11"/>
  <c r="GQ11"/>
  <c r="HQ11"/>
  <c r="IM11"/>
  <c r="HS11"/>
  <c r="HU11"/>
  <c r="HW11"/>
  <c r="HY11"/>
  <c r="IA11"/>
  <c r="IC11"/>
  <c r="IE11"/>
  <c r="IG11"/>
  <c r="II11"/>
  <c r="AI12"/>
  <c r="BE12"/>
  <c r="AK12"/>
  <c r="AM12"/>
  <c r="AO12"/>
  <c r="AQ12"/>
  <c r="AS12"/>
  <c r="AU12"/>
  <c r="AW12"/>
  <c r="AY12"/>
  <c r="BA12"/>
  <c r="BC12"/>
  <c r="CW12"/>
  <c r="EM12"/>
  <c r="CY12"/>
  <c r="DA12"/>
  <c r="DC12"/>
  <c r="DE12"/>
  <c r="DG12"/>
  <c r="DI12"/>
  <c r="DK12"/>
  <c r="DM12"/>
  <c r="DO12"/>
  <c r="DQ12"/>
  <c r="DS12"/>
  <c r="DU12"/>
  <c r="DW12"/>
  <c r="DY12"/>
  <c r="EA12"/>
  <c r="EC12"/>
  <c r="EE12"/>
  <c r="EG12"/>
  <c r="EI12"/>
  <c r="EK12"/>
  <c r="EP12"/>
  <c r="FW12"/>
  <c r="GS12"/>
  <c r="FY12"/>
  <c r="GA12"/>
  <c r="GC12"/>
  <c r="GE12"/>
  <c r="GG12"/>
  <c r="GI12"/>
  <c r="GK12"/>
  <c r="GM12"/>
  <c r="GO12"/>
  <c r="GQ12"/>
  <c r="HQ12"/>
  <c r="IM12"/>
  <c r="HS12"/>
  <c r="HU12"/>
  <c r="HW12"/>
  <c r="HY12"/>
  <c r="IA12"/>
  <c r="IC12"/>
  <c r="IE12"/>
  <c r="IG12"/>
  <c r="II12"/>
  <c r="AI13"/>
  <c r="BE13"/>
  <c r="AK13"/>
  <c r="AM13"/>
  <c r="AO13"/>
  <c r="AQ13"/>
  <c r="AS13"/>
  <c r="AU13"/>
  <c r="AW13"/>
  <c r="AY13"/>
  <c r="BA13"/>
  <c r="BC13"/>
  <c r="CW13"/>
  <c r="EM13"/>
  <c r="CY13"/>
  <c r="DA13"/>
  <c r="DC13"/>
  <c r="DE13"/>
  <c r="DG13"/>
  <c r="DI13"/>
  <c r="DK13"/>
  <c r="DM13"/>
  <c r="DO13"/>
  <c r="DQ13"/>
  <c r="DS13"/>
  <c r="DU13"/>
  <c r="DW13"/>
  <c r="DY13"/>
  <c r="EA13"/>
  <c r="EC13"/>
  <c r="EE13"/>
  <c r="EG13"/>
  <c r="EI13"/>
  <c r="EK13"/>
  <c r="EP13"/>
  <c r="FW13"/>
  <c r="GS13"/>
  <c r="FY13"/>
  <c r="GA13"/>
  <c r="GC13"/>
  <c r="GE13"/>
  <c r="GG13"/>
  <c r="GI13"/>
  <c r="GK13"/>
  <c r="GM13"/>
  <c r="GO13"/>
  <c r="GQ13"/>
  <c r="HQ13"/>
  <c r="IM13"/>
  <c r="HS13"/>
  <c r="HU13"/>
  <c r="HW13"/>
  <c r="HY13"/>
  <c r="IA13"/>
  <c r="IC13"/>
  <c r="IE13"/>
  <c r="IG13"/>
  <c r="II13"/>
  <c r="AI14"/>
  <c r="BE14"/>
  <c r="AK14"/>
  <c r="AM14"/>
  <c r="AO14"/>
  <c r="AQ14"/>
  <c r="AS14"/>
  <c r="AU14"/>
  <c r="AW14"/>
  <c r="AY14"/>
  <c r="BA14"/>
  <c r="BC14"/>
  <c r="CW14"/>
  <c r="EM14"/>
  <c r="CY14"/>
  <c r="DA14"/>
  <c r="DC14"/>
  <c r="DE14"/>
  <c r="DG14"/>
  <c r="DI14"/>
  <c r="DK14"/>
  <c r="DM14"/>
  <c r="DO14"/>
  <c r="DQ14"/>
  <c r="DS14"/>
  <c r="DU14"/>
  <c r="DW14"/>
  <c r="DY14"/>
  <c r="EA14"/>
  <c r="EC14"/>
  <c r="EE14"/>
  <c r="EG14"/>
  <c r="EI14"/>
  <c r="EK14"/>
  <c r="EP14"/>
  <c r="FW14"/>
  <c r="GS14"/>
  <c r="FY14"/>
  <c r="GA14"/>
  <c r="GC14"/>
  <c r="GE14"/>
  <c r="GG14"/>
  <c r="GI14"/>
  <c r="GK14"/>
  <c r="GM14"/>
  <c r="GO14"/>
  <c r="GQ14"/>
  <c r="HQ14"/>
  <c r="IM14"/>
  <c r="HS14"/>
  <c r="HU14"/>
  <c r="HW14"/>
  <c r="HY14"/>
  <c r="IA14"/>
  <c r="IC14"/>
  <c r="IE14"/>
  <c r="IG14"/>
  <c r="II14"/>
  <c r="AI15"/>
  <c r="BE15"/>
  <c r="AK15"/>
  <c r="AM15"/>
  <c r="AO15"/>
  <c r="AQ15"/>
  <c r="AS15"/>
  <c r="AU15"/>
  <c r="AW15"/>
  <c r="AY15"/>
  <c r="BA15"/>
  <c r="BC15"/>
  <c r="CW15"/>
  <c r="EM15"/>
  <c r="CY15"/>
  <c r="DA15"/>
  <c r="DC15"/>
  <c r="DE15"/>
  <c r="DG15"/>
  <c r="DI15"/>
  <c r="DK15"/>
  <c r="DM15"/>
  <c r="DO15"/>
  <c r="DQ15"/>
  <c r="DS15"/>
  <c r="DU15"/>
  <c r="DW15"/>
  <c r="DY15"/>
  <c r="EA15"/>
  <c r="EC15"/>
  <c r="EE15"/>
  <c r="EG15"/>
  <c r="EI15"/>
  <c r="EK15"/>
  <c r="EP15"/>
  <c r="FW15"/>
  <c r="GS15"/>
  <c r="FY15"/>
  <c r="GA15"/>
  <c r="GC15"/>
  <c r="GE15"/>
  <c r="GG15"/>
  <c r="GI15"/>
  <c r="GK15"/>
  <c r="GM15"/>
  <c r="GO15"/>
  <c r="GQ15"/>
  <c r="HQ15"/>
  <c r="IM15"/>
  <c r="HS15"/>
  <c r="HU15"/>
  <c r="HW15"/>
  <c r="HY15"/>
  <c r="IA15"/>
  <c r="IC15"/>
  <c r="IE15"/>
  <c r="IG15"/>
  <c r="II15"/>
  <c r="AI16"/>
  <c r="BE16"/>
  <c r="AK16"/>
  <c r="AM16"/>
  <c r="AO16"/>
  <c r="AQ16"/>
  <c r="AS16"/>
  <c r="AU16"/>
  <c r="AW16"/>
  <c r="AY16"/>
  <c r="BA16"/>
  <c r="BC16"/>
  <c r="CW16"/>
  <c r="EM16"/>
  <c r="CY16"/>
  <c r="DA16"/>
  <c r="DC16"/>
  <c r="DE16"/>
  <c r="DG16"/>
  <c r="DI16"/>
  <c r="DK16"/>
  <c r="DM16"/>
  <c r="DO16"/>
  <c r="DQ16"/>
  <c r="DS16"/>
  <c r="DU16"/>
  <c r="DW16"/>
  <c r="DY16"/>
  <c r="EA16"/>
  <c r="EC16"/>
  <c r="EE16"/>
  <c r="EG16"/>
  <c r="EI16"/>
  <c r="EK16"/>
  <c r="EP16"/>
  <c r="FW16"/>
  <c r="GS16"/>
  <c r="FY16"/>
  <c r="GA16"/>
  <c r="GC16"/>
  <c r="GE16"/>
  <c r="GG16"/>
  <c r="GI16"/>
  <c r="GK16"/>
  <c r="GM16"/>
  <c r="GO16"/>
  <c r="GQ16"/>
  <c r="HQ16"/>
  <c r="IM16"/>
  <c r="HS16"/>
  <c r="HU16"/>
  <c r="HW16"/>
  <c r="HY16"/>
  <c r="IA16"/>
  <c r="IC16"/>
  <c r="IE16"/>
  <c r="IG16"/>
  <c r="II16"/>
  <c r="AI17"/>
  <c r="BE17"/>
  <c r="AK17"/>
  <c r="AM17"/>
  <c r="AO17"/>
  <c r="AQ17"/>
  <c r="AS17"/>
  <c r="AU17"/>
  <c r="AW17"/>
  <c r="AY17"/>
  <c r="BA17"/>
  <c r="BC17"/>
  <c r="CW17"/>
  <c r="EM17"/>
  <c r="CY17"/>
  <c r="DA17"/>
  <c r="DC17"/>
  <c r="DE17"/>
  <c r="DG17"/>
  <c r="DI17"/>
  <c r="DK17"/>
  <c r="DM17"/>
  <c r="DO17"/>
  <c r="DQ17"/>
  <c r="DS17"/>
  <c r="DU17"/>
  <c r="DW17"/>
  <c r="DY17"/>
  <c r="EA17"/>
  <c r="EC17"/>
  <c r="EE17"/>
  <c r="EG17"/>
  <c r="EI17"/>
  <c r="EK17"/>
  <c r="EP17"/>
  <c r="FW17"/>
  <c r="GS17"/>
  <c r="FY17"/>
  <c r="GA17"/>
  <c r="GC17"/>
  <c r="GE17"/>
  <c r="GG17"/>
  <c r="GI17"/>
  <c r="GK17"/>
  <c r="GM17"/>
  <c r="GO17"/>
  <c r="GQ17"/>
  <c r="HQ17"/>
  <c r="IM17"/>
  <c r="HS17"/>
  <c r="HU17"/>
  <c r="HW17"/>
  <c r="HY17"/>
  <c r="IA17"/>
  <c r="IC17"/>
  <c r="IE17"/>
  <c r="IG17"/>
  <c r="II17"/>
  <c r="AI18"/>
  <c r="BE18"/>
  <c r="AK18"/>
  <c r="AM18"/>
  <c r="AO18"/>
  <c r="AQ18"/>
  <c r="AS18"/>
  <c r="AU18"/>
  <c r="AW18"/>
  <c r="AY18"/>
  <c r="BA18"/>
  <c r="BC18"/>
  <c r="CW18"/>
  <c r="EM18"/>
  <c r="CY18"/>
  <c r="DA18"/>
  <c r="DC18"/>
  <c r="DE18"/>
  <c r="DG18"/>
  <c r="DI18"/>
  <c r="DK18"/>
  <c r="DM18"/>
  <c r="DO18"/>
  <c r="DQ18"/>
  <c r="DS18"/>
  <c r="DU18"/>
  <c r="DW18"/>
  <c r="DY18"/>
  <c r="EA18"/>
  <c r="EC18"/>
  <c r="EE18"/>
  <c r="EG18"/>
  <c r="EI18"/>
  <c r="EK18"/>
  <c r="EP18"/>
  <c r="FW18"/>
  <c r="GS18"/>
  <c r="FY18"/>
  <c r="GA18"/>
  <c r="GC18"/>
  <c r="GE18"/>
  <c r="GG18"/>
  <c r="GI18"/>
  <c r="GK18"/>
  <c r="GM18"/>
  <c r="GO18"/>
  <c r="GQ18"/>
  <c r="HQ18"/>
  <c r="IM18"/>
  <c r="HS18"/>
  <c r="HU18"/>
  <c r="HW18"/>
  <c r="HY18"/>
  <c r="IA18"/>
  <c r="IC18"/>
  <c r="IE18"/>
  <c r="IG18"/>
  <c r="II18"/>
  <c r="AI19"/>
  <c r="BE19"/>
  <c r="AK19"/>
  <c r="AM19"/>
  <c r="AO19"/>
  <c r="AQ19"/>
  <c r="AS19"/>
  <c r="AU19"/>
  <c r="AW19"/>
  <c r="AY19"/>
  <c r="BA19"/>
  <c r="BC19"/>
  <c r="CW19"/>
  <c r="EM19"/>
  <c r="CY19"/>
  <c r="DA19"/>
  <c r="DC19"/>
  <c r="DE19"/>
  <c r="DG19"/>
  <c r="DI19"/>
  <c r="DK19"/>
  <c r="DM19"/>
  <c r="DO19"/>
  <c r="DQ19"/>
  <c r="DS19"/>
  <c r="DU19"/>
  <c r="DW19"/>
  <c r="DY19"/>
  <c r="EA19"/>
  <c r="EC19"/>
  <c r="EE19"/>
  <c r="EG19"/>
  <c r="EI19"/>
  <c r="EK19"/>
  <c r="EP19"/>
  <c r="FW19"/>
  <c r="GS19"/>
  <c r="FY19"/>
  <c r="GA19"/>
  <c r="GC19"/>
  <c r="GE19"/>
  <c r="GG19"/>
  <c r="GI19"/>
  <c r="GK19"/>
  <c r="GM19"/>
  <c r="GO19"/>
  <c r="GQ19"/>
  <c r="HQ19"/>
  <c r="IM19"/>
  <c r="HS19"/>
  <c r="HU19"/>
  <c r="HW19"/>
  <c r="HY19"/>
  <c r="IA19"/>
  <c r="IC19"/>
  <c r="IE19"/>
  <c r="IG19"/>
  <c r="II19"/>
  <c r="AI20"/>
  <c r="BE20"/>
  <c r="AK20"/>
  <c r="AM20"/>
  <c r="AO20"/>
  <c r="AQ20"/>
  <c r="AS20"/>
  <c r="AU20"/>
  <c r="AW20"/>
  <c r="AY20"/>
  <c r="BA20"/>
  <c r="BC20"/>
  <c r="CW20"/>
  <c r="EM20"/>
  <c r="CY20"/>
  <c r="DA20"/>
  <c r="DC20"/>
  <c r="DE20"/>
  <c r="DG20"/>
  <c r="DI20"/>
  <c r="DK20"/>
  <c r="DM20"/>
  <c r="DO20"/>
  <c r="DQ20"/>
  <c r="DS20"/>
  <c r="DU20"/>
  <c r="DW20"/>
  <c r="DY20"/>
  <c r="EA20"/>
  <c r="EC20"/>
  <c r="EE20"/>
  <c r="EG20"/>
  <c r="EI20"/>
  <c r="EK20"/>
  <c r="EP20"/>
  <c r="FW20"/>
  <c r="GS20"/>
  <c r="FY20"/>
  <c r="GA20"/>
  <c r="GC20"/>
  <c r="GE20"/>
  <c r="GG20"/>
  <c r="GI20"/>
  <c r="GK20"/>
  <c r="GM20"/>
  <c r="GO20"/>
  <c r="GQ20"/>
  <c r="HQ20"/>
  <c r="IM20"/>
  <c r="HS20"/>
  <c r="HU20"/>
  <c r="HW20"/>
  <c r="HY20"/>
  <c r="IA20"/>
  <c r="IC20"/>
  <c r="IE20"/>
  <c r="IG20"/>
  <c r="II20"/>
  <c r="AI21"/>
  <c r="BE21"/>
  <c r="AK21"/>
  <c r="AM21"/>
  <c r="AO21"/>
  <c r="AQ21"/>
  <c r="AS21"/>
  <c r="AU21"/>
  <c r="AW21"/>
  <c r="AY21"/>
  <c r="BA21"/>
  <c r="BC21"/>
  <c r="CW21"/>
  <c r="EM21"/>
  <c r="CY21"/>
  <c r="DA21"/>
  <c r="DC21"/>
  <c r="DE21"/>
  <c r="DG21"/>
  <c r="DI21"/>
  <c r="DK21"/>
  <c r="DM21"/>
  <c r="DO21"/>
  <c r="DQ21"/>
  <c r="DS21"/>
  <c r="DU21"/>
  <c r="DW21"/>
  <c r="DY21"/>
  <c r="EA21"/>
  <c r="EC21"/>
  <c r="EE21"/>
  <c r="EG21"/>
  <c r="EI21"/>
  <c r="EK21"/>
  <c r="EP21"/>
  <c r="FW21"/>
  <c r="GS21"/>
  <c r="FY21"/>
  <c r="GA21"/>
  <c r="GC21"/>
  <c r="GE21"/>
  <c r="GG21"/>
  <c r="GI21"/>
  <c r="GK21"/>
  <c r="GM21"/>
  <c r="GO21"/>
  <c r="GQ21"/>
  <c r="HQ21"/>
  <c r="IM21"/>
  <c r="HS21"/>
  <c r="HU21"/>
  <c r="HW21"/>
  <c r="HY21"/>
  <c r="IA21"/>
  <c r="IC21"/>
  <c r="IE21"/>
  <c r="IG21"/>
  <c r="II21"/>
  <c r="AI22"/>
  <c r="BE22"/>
  <c r="AK22"/>
  <c r="AM22"/>
  <c r="AO22"/>
  <c r="AQ22"/>
  <c r="AS22"/>
  <c r="AU22"/>
  <c r="AW22"/>
  <c r="AY22"/>
  <c r="BA22"/>
  <c r="BC22"/>
  <c r="CW22"/>
  <c r="EM22"/>
  <c r="CY22"/>
  <c r="DA22"/>
  <c r="DC22"/>
  <c r="DE22"/>
  <c r="DG22"/>
  <c r="DI22"/>
  <c r="DK22"/>
  <c r="DM22"/>
  <c r="DO22"/>
  <c r="DQ22"/>
  <c r="DS22"/>
  <c r="DU22"/>
  <c r="DW22"/>
  <c r="DY22"/>
  <c r="EA22"/>
  <c r="EC22"/>
  <c r="EE22"/>
  <c r="EG22"/>
  <c r="EI22"/>
  <c r="EK22"/>
  <c r="EP22"/>
  <c r="FW22"/>
  <c r="GS22"/>
  <c r="FY22"/>
  <c r="GA22"/>
  <c r="GC22"/>
  <c r="GE22"/>
  <c r="GG22"/>
  <c r="GI22"/>
  <c r="GK22"/>
  <c r="GM22"/>
  <c r="GO22"/>
  <c r="GQ22"/>
  <c r="HQ22"/>
  <c r="IM22"/>
  <c r="HS22"/>
  <c r="HU22"/>
  <c r="HW22"/>
  <c r="HY22"/>
  <c r="IA22"/>
  <c r="IC22"/>
  <c r="IE22"/>
  <c r="IG22"/>
  <c r="II22"/>
  <c r="AI23"/>
  <c r="BE23"/>
  <c r="AK23"/>
  <c r="AM23"/>
  <c r="AO23"/>
  <c r="AQ23"/>
  <c r="AS23"/>
  <c r="AU23"/>
  <c r="AW23"/>
  <c r="AY23"/>
  <c r="BA23"/>
  <c r="BC23"/>
  <c r="CW23"/>
  <c r="EM23"/>
  <c r="CY23"/>
  <c r="DA23"/>
  <c r="DC23"/>
  <c r="DE23"/>
  <c r="DG23"/>
  <c r="DI23"/>
  <c r="DK23"/>
  <c r="DM23"/>
  <c r="DO23"/>
  <c r="DQ23"/>
  <c r="DS23"/>
  <c r="DU23"/>
  <c r="DW23"/>
  <c r="DY23"/>
  <c r="EA23"/>
  <c r="EC23"/>
  <c r="EE23"/>
  <c r="EG23"/>
  <c r="EI23"/>
  <c r="EK23"/>
  <c r="EP23"/>
  <c r="FW23"/>
  <c r="GS23"/>
  <c r="FY23"/>
  <c r="GA23"/>
  <c r="GC23"/>
  <c r="GE23"/>
  <c r="GG23"/>
  <c r="GI23"/>
  <c r="GK23"/>
  <c r="GM23"/>
  <c r="GO23"/>
  <c r="GQ23"/>
  <c r="HQ23"/>
  <c r="IM23"/>
  <c r="HS23"/>
  <c r="HU23"/>
  <c r="HW23"/>
  <c r="HY23"/>
  <c r="IA23"/>
  <c r="IC23"/>
  <c r="IE23"/>
  <c r="IG23"/>
  <c r="II23"/>
  <c r="AI24"/>
  <c r="BE24"/>
  <c r="AK24"/>
  <c r="AM24"/>
  <c r="AO24"/>
  <c r="AQ24"/>
  <c r="AS24"/>
  <c r="AU24"/>
  <c r="AW24"/>
  <c r="AY24"/>
  <c r="BA24"/>
  <c r="BC24"/>
  <c r="CW24"/>
  <c r="EM24"/>
  <c r="CY24"/>
  <c r="DA24"/>
  <c r="DC24"/>
  <c r="DE24"/>
  <c r="DG24"/>
  <c r="DI24"/>
  <c r="DK24"/>
  <c r="DM24"/>
  <c r="DO24"/>
  <c r="DQ24"/>
  <c r="DS24"/>
  <c r="DU24"/>
  <c r="DW24"/>
  <c r="DY24"/>
  <c r="EA24"/>
  <c r="EC24"/>
  <c r="EE24"/>
  <c r="EG24"/>
  <c r="EI24"/>
  <c r="EK24"/>
  <c r="EP24"/>
  <c r="FW24"/>
  <c r="GS24"/>
  <c r="FY24"/>
  <c r="GA24"/>
  <c r="GC24"/>
  <c r="GE24"/>
  <c r="GG24"/>
  <c r="GI24"/>
  <c r="GK24"/>
  <c r="GM24"/>
  <c r="GO24"/>
  <c r="GQ24"/>
  <c r="HQ24"/>
  <c r="IM24"/>
  <c r="HS24"/>
  <c r="HU24"/>
  <c r="HW24"/>
  <c r="HY24"/>
  <c r="IA24"/>
  <c r="IC24"/>
  <c r="IE24"/>
  <c r="IG24"/>
  <c r="II24"/>
  <c r="AI25"/>
  <c r="BE25"/>
  <c r="AK25"/>
  <c r="AM25"/>
  <c r="AO25"/>
  <c r="AQ25"/>
  <c r="AS25"/>
  <c r="AU25"/>
  <c r="AW25"/>
  <c r="AY25"/>
  <c r="BA25"/>
  <c r="BC25"/>
  <c r="CW25"/>
  <c r="EM25"/>
  <c r="CY25"/>
  <c r="DA25"/>
  <c r="DC25"/>
  <c r="DE25"/>
  <c r="DG25"/>
  <c r="DI25"/>
  <c r="DK25"/>
  <c r="DM25"/>
  <c r="DO25"/>
  <c r="DQ25"/>
  <c r="DS25"/>
  <c r="DU25"/>
  <c r="DW25"/>
  <c r="DY25"/>
  <c r="EA25"/>
  <c r="EC25"/>
  <c r="EE25"/>
  <c r="EG25"/>
  <c r="EI25"/>
  <c r="EK25"/>
  <c r="EP25"/>
  <c r="FW25"/>
  <c r="GS25"/>
  <c r="FY25"/>
  <c r="GA25"/>
  <c r="GC25"/>
  <c r="GE25"/>
  <c r="GG25"/>
  <c r="GI25"/>
  <c r="GK25"/>
  <c r="GM25"/>
  <c r="GO25"/>
  <c r="GQ25"/>
  <c r="HQ25"/>
  <c r="IM25"/>
  <c r="HS25"/>
  <c r="HU25"/>
  <c r="HW25"/>
  <c r="HY25"/>
  <c r="IA25"/>
  <c r="IC25"/>
  <c r="IE25"/>
  <c r="IG25"/>
  <c r="IJ25"/>
  <c r="L26"/>
  <c r="AH26"/>
  <c r="P26"/>
  <c r="T26"/>
  <c r="X26"/>
  <c r="AB26"/>
  <c r="AF26"/>
  <c r="BH26"/>
  <c r="BL26"/>
  <c r="BP26"/>
  <c r="BT26"/>
  <c r="BX26"/>
  <c r="CB26"/>
  <c r="CF26"/>
  <c r="CJ26"/>
  <c r="CN26"/>
  <c r="CR26"/>
  <c r="EO26"/>
  <c r="ER26"/>
  <c r="EU26"/>
  <c r="FB26"/>
  <c r="FF26"/>
  <c r="FJ26"/>
  <c r="FN26"/>
  <c r="FR26"/>
  <c r="GT26"/>
  <c r="HP26"/>
  <c r="GX26"/>
  <c r="HB26"/>
  <c r="HF26"/>
  <c r="HJ26"/>
  <c r="HN26"/>
  <c r="L28"/>
  <c r="AH28"/>
  <c r="P28"/>
  <c r="T28"/>
  <c r="X28"/>
  <c r="AB28"/>
  <c r="AF28"/>
  <c r="BH28"/>
  <c r="BL28"/>
  <c r="BP28"/>
  <c r="BT28"/>
  <c r="BX28"/>
  <c r="CB28"/>
  <c r="CF28"/>
  <c r="CJ28"/>
  <c r="CN28"/>
  <c r="CR28"/>
  <c r="EO28"/>
  <c r="ER28"/>
  <c r="EU28"/>
  <c r="FB28"/>
  <c r="FF28"/>
  <c r="FJ28"/>
  <c r="FN28"/>
  <c r="FR28"/>
  <c r="GT28"/>
  <c r="HP28"/>
  <c r="GX28"/>
  <c r="HB28"/>
  <c r="HF28"/>
  <c r="HJ28"/>
  <c r="HN28"/>
  <c r="L30"/>
  <c r="AH30"/>
  <c r="P30"/>
  <c r="T30"/>
  <c r="X30"/>
  <c r="AB30"/>
  <c r="AF30"/>
  <c r="BH30"/>
  <c r="BL30"/>
  <c r="BP30"/>
  <c r="BT30"/>
  <c r="BX30"/>
  <c r="CB30"/>
  <c r="CF30"/>
  <c r="CJ30"/>
  <c r="CN30"/>
  <c r="CR30"/>
  <c r="EO30"/>
  <c r="ER30"/>
  <c r="EU30"/>
  <c r="FB30"/>
  <c r="FF30"/>
  <c r="FJ30"/>
  <c r="FN30"/>
  <c r="FR30"/>
  <c r="GT30"/>
  <c r="HP30"/>
  <c r="GX30"/>
  <c r="HB30"/>
  <c r="HF30"/>
  <c r="HJ30"/>
  <c r="HN30"/>
  <c r="L32"/>
  <c r="AH32"/>
  <c r="P32"/>
  <c r="T32"/>
  <c r="X32"/>
  <c r="AB32"/>
  <c r="AF32"/>
  <c r="BH32"/>
  <c r="BL32"/>
  <c r="BP32"/>
  <c r="BT32"/>
  <c r="BX32"/>
  <c r="CB32"/>
  <c r="CF32"/>
  <c r="CJ32"/>
  <c r="CN32"/>
  <c r="CR32"/>
  <c r="EO32"/>
  <c r="ER32"/>
  <c r="EU32"/>
  <c r="FB32"/>
  <c r="FF32"/>
  <c r="FJ32"/>
  <c r="FN32"/>
  <c r="FR32"/>
  <c r="GT32"/>
  <c r="HP32"/>
  <c r="GX32"/>
  <c r="HB32"/>
  <c r="HF32"/>
  <c r="HJ32"/>
  <c r="HN32"/>
  <c r="AO34"/>
  <c r="AW34"/>
  <c r="CW34"/>
  <c r="EM34"/>
  <c r="DE34"/>
  <c r="DM34"/>
  <c r="DU34"/>
  <c r="EC34"/>
  <c r="EK34"/>
  <c r="FW34"/>
  <c r="GS34"/>
  <c r="GE34"/>
  <c r="GM34"/>
  <c r="HW34"/>
  <c r="IE34"/>
  <c r="AO35"/>
  <c r="AW35"/>
  <c r="CW35"/>
  <c r="EM35"/>
  <c r="DE35"/>
  <c r="DM35"/>
  <c r="DU35"/>
  <c r="EC35"/>
  <c r="EK35"/>
  <c r="FW35"/>
  <c r="GS35"/>
  <c r="GE35"/>
  <c r="GM35"/>
  <c r="HW35"/>
  <c r="IE35"/>
  <c r="ES36"/>
  <c r="AI38"/>
  <c r="BE38"/>
  <c r="AQ38"/>
  <c r="AY38"/>
  <c r="DE38"/>
  <c r="DU38"/>
  <c r="EK38"/>
  <c r="GE38"/>
  <c r="HS38"/>
  <c r="II38"/>
  <c r="M41"/>
  <c r="AC41"/>
  <c r="BO41"/>
  <c r="CE41"/>
  <c r="CU41"/>
  <c r="FO41"/>
  <c r="HA41"/>
  <c r="IL33"/>
  <c r="IJ33"/>
  <c r="IH33"/>
  <c r="IF33"/>
  <c r="ID33"/>
  <c r="IB33"/>
  <c r="HZ33"/>
  <c r="HX33"/>
  <c r="HV33"/>
  <c r="HT33"/>
  <c r="HR33"/>
  <c r="GR33"/>
  <c r="GP33"/>
  <c r="GN33"/>
  <c r="GL33"/>
  <c r="GJ33"/>
  <c r="GH33"/>
  <c r="GF33"/>
  <c r="GD33"/>
  <c r="GB33"/>
  <c r="FZ33"/>
  <c r="FX33"/>
  <c r="IL36"/>
  <c r="IJ36"/>
  <c r="IH36"/>
  <c r="IF36"/>
  <c r="ID36"/>
  <c r="IB36"/>
  <c r="HZ36"/>
  <c r="HX36"/>
  <c r="HV36"/>
  <c r="HT36"/>
  <c r="HR36"/>
  <c r="GR36"/>
  <c r="GP36"/>
  <c r="GN36"/>
  <c r="GL36"/>
  <c r="GJ36"/>
  <c r="GH36"/>
  <c r="GF36"/>
  <c r="GD36"/>
  <c r="GB36"/>
  <c r="FZ36"/>
  <c r="FX36"/>
  <c r="EL36"/>
  <c r="EJ36"/>
  <c r="EH36"/>
  <c r="EF36"/>
  <c r="ED36"/>
  <c r="EB36"/>
  <c r="DZ36"/>
  <c r="DX36"/>
  <c r="DV36"/>
  <c r="DT36"/>
  <c r="DR36"/>
  <c r="DP36"/>
  <c r="DN36"/>
  <c r="DL36"/>
  <c r="DJ36"/>
  <c r="DH36"/>
  <c r="DF36"/>
  <c r="DD36"/>
  <c r="DB36"/>
  <c r="CZ36"/>
  <c r="CX36"/>
  <c r="BD36"/>
  <c r="BB36"/>
  <c r="AZ36"/>
  <c r="AX36"/>
  <c r="AV36"/>
  <c r="AT36"/>
  <c r="AR36"/>
  <c r="AP36"/>
  <c r="AN36"/>
  <c r="AL36"/>
  <c r="AJ36"/>
  <c r="IL39"/>
  <c r="IJ39"/>
  <c r="IH39"/>
  <c r="IF39"/>
  <c r="ID39"/>
  <c r="IB39"/>
  <c r="HZ39"/>
  <c r="HX39"/>
  <c r="HV39"/>
  <c r="HT39"/>
  <c r="HR39"/>
  <c r="GR39"/>
  <c r="GP39"/>
  <c r="GN39"/>
  <c r="GL39"/>
  <c r="GJ39"/>
  <c r="GH39"/>
  <c r="GF39"/>
  <c r="GD39"/>
  <c r="GB39"/>
  <c r="FZ39"/>
  <c r="FX39"/>
  <c r="EL39"/>
  <c r="EJ39"/>
  <c r="EH39"/>
  <c r="EF39"/>
  <c r="ED39"/>
  <c r="EB39"/>
  <c r="DZ39"/>
  <c r="DX39"/>
  <c r="DV39"/>
  <c r="DT39"/>
  <c r="DR39"/>
  <c r="DP39"/>
  <c r="DN39"/>
  <c r="DL39"/>
  <c r="DJ39"/>
  <c r="DH39"/>
  <c r="DF39"/>
  <c r="DD39"/>
  <c r="DB39"/>
  <c r="CZ39"/>
  <c r="CX39"/>
  <c r="BD39"/>
  <c r="BB39"/>
  <c r="AZ39"/>
  <c r="AX39"/>
  <c r="AV39"/>
  <c r="AT39"/>
  <c r="AR39"/>
  <c r="AP39"/>
  <c r="AN39"/>
  <c r="AL39"/>
  <c r="AJ39"/>
  <c r="IK39"/>
  <c r="IG39"/>
  <c r="IC39"/>
  <c r="HY39"/>
  <c r="HU39"/>
  <c r="HQ39"/>
  <c r="IM39"/>
  <c r="GO39"/>
  <c r="GK39"/>
  <c r="GG39"/>
  <c r="GC39"/>
  <c r="FY39"/>
  <c r="EI39"/>
  <c r="EE39"/>
  <c r="EA39"/>
  <c r="DW39"/>
  <c r="DS39"/>
  <c r="DO39"/>
  <c r="DK39"/>
  <c r="DG39"/>
  <c r="DC39"/>
  <c r="CY39"/>
  <c r="BC39"/>
  <c r="AY39"/>
  <c r="AU39"/>
  <c r="AQ39"/>
  <c r="AM39"/>
  <c r="AI39"/>
  <c r="BE39"/>
  <c r="AI26"/>
  <c r="BE26"/>
  <c r="AK26"/>
  <c r="AM26"/>
  <c r="AO26"/>
  <c r="AQ26"/>
  <c r="AS26"/>
  <c r="AU26"/>
  <c r="AW26"/>
  <c r="AY26"/>
  <c r="BA26"/>
  <c r="BC26"/>
  <c r="CW26"/>
  <c r="EM26"/>
  <c r="CY26"/>
  <c r="DA26"/>
  <c r="DC26"/>
  <c r="DE26"/>
  <c r="DG26"/>
  <c r="DI26"/>
  <c r="DK26"/>
  <c r="DM26"/>
  <c r="DO26"/>
  <c r="DQ26"/>
  <c r="DS26"/>
  <c r="DU26"/>
  <c r="DW26"/>
  <c r="DY26"/>
  <c r="EA26"/>
  <c r="EC26"/>
  <c r="EE26"/>
  <c r="EG26"/>
  <c r="EI26"/>
  <c r="EK26"/>
  <c r="EP26"/>
  <c r="FW26"/>
  <c r="GS26"/>
  <c r="FY26"/>
  <c r="GA26"/>
  <c r="GC26"/>
  <c r="GE26"/>
  <c r="GG26"/>
  <c r="GI26"/>
  <c r="GK26"/>
  <c r="GM26"/>
  <c r="GO26"/>
  <c r="GQ26"/>
  <c r="HQ26"/>
  <c r="IM26"/>
  <c r="HS26"/>
  <c r="HU26"/>
  <c r="HW26"/>
  <c r="HY26"/>
  <c r="IA26"/>
  <c r="IC26"/>
  <c r="IE26"/>
  <c r="IG26"/>
  <c r="II26"/>
  <c r="AI27"/>
  <c r="BE27"/>
  <c r="AK27"/>
  <c r="AM27"/>
  <c r="AO27"/>
  <c r="AQ27"/>
  <c r="AS27"/>
  <c r="AU27"/>
  <c r="AW27"/>
  <c r="AY27"/>
  <c r="BA27"/>
  <c r="BC27"/>
  <c r="CW27"/>
  <c r="EM27"/>
  <c r="CY27"/>
  <c r="DA27"/>
  <c r="DC27"/>
  <c r="DE27"/>
  <c r="DG27"/>
  <c r="DI27"/>
  <c r="DK27"/>
  <c r="DM27"/>
  <c r="DO27"/>
  <c r="DQ27"/>
  <c r="DS27"/>
  <c r="DU27"/>
  <c r="DW27"/>
  <c r="DY27"/>
  <c r="EA27"/>
  <c r="EC27"/>
  <c r="EE27"/>
  <c r="EG27"/>
  <c r="EI27"/>
  <c r="EK27"/>
  <c r="EP27"/>
  <c r="FW27"/>
  <c r="GS27"/>
  <c r="FY27"/>
  <c r="GA27"/>
  <c r="GC27"/>
  <c r="GE27"/>
  <c r="GG27"/>
  <c r="GI27"/>
  <c r="GK27"/>
  <c r="GM27"/>
  <c r="GO27"/>
  <c r="GQ27"/>
  <c r="HQ27"/>
  <c r="IM27"/>
  <c r="HS27"/>
  <c r="HU27"/>
  <c r="HW27"/>
  <c r="HY27"/>
  <c r="IA27"/>
  <c r="IC27"/>
  <c r="IE27"/>
  <c r="IG27"/>
  <c r="II27"/>
  <c r="AI28"/>
  <c r="BE28"/>
  <c r="AK28"/>
  <c r="AM28"/>
  <c r="AO28"/>
  <c r="AQ28"/>
  <c r="AS28"/>
  <c r="AU28"/>
  <c r="AW28"/>
  <c r="AY28"/>
  <c r="BA28"/>
  <c r="BC28"/>
  <c r="CW28"/>
  <c r="EM28"/>
  <c r="CY28"/>
  <c r="DA28"/>
  <c r="DC28"/>
  <c r="DE28"/>
  <c r="DG28"/>
  <c r="DI28"/>
  <c r="DK28"/>
  <c r="DM28"/>
  <c r="DO28"/>
  <c r="DQ28"/>
  <c r="DS28"/>
  <c r="DU28"/>
  <c r="DW28"/>
  <c r="DY28"/>
  <c r="EA28"/>
  <c r="EC28"/>
  <c r="EE28"/>
  <c r="EG28"/>
  <c r="EI28"/>
  <c r="EK28"/>
  <c r="EP28"/>
  <c r="FW28"/>
  <c r="GS28"/>
  <c r="FY28"/>
  <c r="GA28"/>
  <c r="GC28"/>
  <c r="GE28"/>
  <c r="GG28"/>
  <c r="GI28"/>
  <c r="GK28"/>
  <c r="GM28"/>
  <c r="GO28"/>
  <c r="GQ28"/>
  <c r="HQ28"/>
  <c r="IM28"/>
  <c r="HS28"/>
  <c r="HU28"/>
  <c r="HW28"/>
  <c r="HY28"/>
  <c r="IA28"/>
  <c r="IC28"/>
  <c r="IE28"/>
  <c r="IG28"/>
  <c r="II28"/>
  <c r="AI29"/>
  <c r="BE29"/>
  <c r="AK29"/>
  <c r="AM29"/>
  <c r="AO29"/>
  <c r="AQ29"/>
  <c r="AS29"/>
  <c r="AU29"/>
  <c r="AW29"/>
  <c r="AY29"/>
  <c r="BA29"/>
  <c r="BC29"/>
  <c r="CW29"/>
  <c r="EM29"/>
  <c r="CY29"/>
  <c r="DA29"/>
  <c r="DC29"/>
  <c r="DE29"/>
  <c r="DG29"/>
  <c r="DI29"/>
  <c r="DK29"/>
  <c r="DM29"/>
  <c r="DO29"/>
  <c r="DQ29"/>
  <c r="DS29"/>
  <c r="DU29"/>
  <c r="DW29"/>
  <c r="DY29"/>
  <c r="EA29"/>
  <c r="EC29"/>
  <c r="EE29"/>
  <c r="EG29"/>
  <c r="EI29"/>
  <c r="EK29"/>
  <c r="EP29"/>
  <c r="FW29"/>
  <c r="GS29"/>
  <c r="FY29"/>
  <c r="GA29"/>
  <c r="GC29"/>
  <c r="GE29"/>
  <c r="GG29"/>
  <c r="GI29"/>
  <c r="GK29"/>
  <c r="GM29"/>
  <c r="GO29"/>
  <c r="GQ29"/>
  <c r="HQ29"/>
  <c r="IM29"/>
  <c r="HS29"/>
  <c r="HU29"/>
  <c r="HW29"/>
  <c r="HY29"/>
  <c r="IA29"/>
  <c r="IC29"/>
  <c r="IE29"/>
  <c r="IG29"/>
  <c r="II29"/>
  <c r="AI30"/>
  <c r="BE30"/>
  <c r="AK30"/>
  <c r="AM30"/>
  <c r="AO30"/>
  <c r="AQ30"/>
  <c r="AS30"/>
  <c r="AU30"/>
  <c r="AW30"/>
  <c r="AY30"/>
  <c r="BA30"/>
  <c r="BC30"/>
  <c r="CW30"/>
  <c r="EM30"/>
  <c r="CY30"/>
  <c r="DA30"/>
  <c r="DC30"/>
  <c r="DE30"/>
  <c r="DG30"/>
  <c r="DI30"/>
  <c r="DK30"/>
  <c r="DM30"/>
  <c r="DO30"/>
  <c r="DQ30"/>
  <c r="DS30"/>
  <c r="DU30"/>
  <c r="DW30"/>
  <c r="DY30"/>
  <c r="EA30"/>
  <c r="EC30"/>
  <c r="EE30"/>
  <c r="EG30"/>
  <c r="EI30"/>
  <c r="EK30"/>
  <c r="EP30"/>
  <c r="FW30"/>
  <c r="GS30"/>
  <c r="FY30"/>
  <c r="GA30"/>
  <c r="GC30"/>
  <c r="GE30"/>
  <c r="GG30"/>
  <c r="GI30"/>
  <c r="GK30"/>
  <c r="GM30"/>
  <c r="GO30"/>
  <c r="GQ30"/>
  <c r="HQ30"/>
  <c r="IM30"/>
  <c r="HS30"/>
  <c r="HU30"/>
  <c r="HW30"/>
  <c r="HY30"/>
  <c r="IA30"/>
  <c r="IC30"/>
  <c r="IE30"/>
  <c r="IG30"/>
  <c r="II30"/>
  <c r="AI31"/>
  <c r="BE31"/>
  <c r="AK31"/>
  <c r="AM31"/>
  <c r="AO31"/>
  <c r="AQ31"/>
  <c r="AS31"/>
  <c r="AU31"/>
  <c r="AW31"/>
  <c r="AY31"/>
  <c r="BA31"/>
  <c r="BC31"/>
  <c r="CW31"/>
  <c r="EM31"/>
  <c r="CY31"/>
  <c r="DA31"/>
  <c r="DC31"/>
  <c r="DE31"/>
  <c r="DG31"/>
  <c r="DI31"/>
  <c r="DK31"/>
  <c r="DM31"/>
  <c r="DO31"/>
  <c r="DQ31"/>
  <c r="DS31"/>
  <c r="DU31"/>
  <c r="DW31"/>
  <c r="DY31"/>
  <c r="EA31"/>
  <c r="EC31"/>
  <c r="EE31"/>
  <c r="EG31"/>
  <c r="EI31"/>
  <c r="EK31"/>
  <c r="EP31"/>
  <c r="FW31"/>
  <c r="GS31"/>
  <c r="FY31"/>
  <c r="GA31"/>
  <c r="GC31"/>
  <c r="GE31"/>
  <c r="GG31"/>
  <c r="GI31"/>
  <c r="GK31"/>
  <c r="GM31"/>
  <c r="GO31"/>
  <c r="GQ31"/>
  <c r="HQ31"/>
  <c r="IM31"/>
  <c r="HS31"/>
  <c r="HU31"/>
  <c r="HW31"/>
  <c r="HY31"/>
  <c r="IA31"/>
  <c r="IC31"/>
  <c r="IE31"/>
  <c r="IG31"/>
  <c r="II31"/>
  <c r="AI32"/>
  <c r="BE32"/>
  <c r="AK32"/>
  <c r="AM32"/>
  <c r="AO32"/>
  <c r="AQ32"/>
  <c r="AS32"/>
  <c r="AU32"/>
  <c r="AW32"/>
  <c r="AY32"/>
  <c r="BA32"/>
  <c r="BC32"/>
  <c r="CW32"/>
  <c r="EM32"/>
  <c r="CY32"/>
  <c r="DA32"/>
  <c r="DC32"/>
  <c r="DE32"/>
  <c r="DG32"/>
  <c r="DI32"/>
  <c r="DK32"/>
  <c r="DM32"/>
  <c r="DO32"/>
  <c r="DQ32"/>
  <c r="DS32"/>
  <c r="DU32"/>
  <c r="DW32"/>
  <c r="DY32"/>
  <c r="EA32"/>
  <c r="EC32"/>
  <c r="EE32"/>
  <c r="EG32"/>
  <c r="EI32"/>
  <c r="EK32"/>
  <c r="EP32"/>
  <c r="FW32"/>
  <c r="GS32"/>
  <c r="FY32"/>
  <c r="GA32"/>
  <c r="GC32"/>
  <c r="GE32"/>
  <c r="GG32"/>
  <c r="GI32"/>
  <c r="GK32"/>
  <c r="GM32"/>
  <c r="GO32"/>
  <c r="GQ32"/>
  <c r="HQ32"/>
  <c r="IM32"/>
  <c r="HS32"/>
  <c r="HU32"/>
  <c r="HW32"/>
  <c r="HY32"/>
  <c r="IA32"/>
  <c r="IC32"/>
  <c r="IE32"/>
  <c r="IG32"/>
  <c r="II32"/>
  <c r="AI33"/>
  <c r="BE33"/>
  <c r="AK33"/>
  <c r="AM33"/>
  <c r="AO33"/>
  <c r="AQ33"/>
  <c r="AS33"/>
  <c r="AU33"/>
  <c r="AW33"/>
  <c r="AY33"/>
  <c r="BA33"/>
  <c r="BC33"/>
  <c r="CW33"/>
  <c r="EM33"/>
  <c r="CY33"/>
  <c r="DA33"/>
  <c r="DC33"/>
  <c r="DE33"/>
  <c r="DG33"/>
  <c r="DI33"/>
  <c r="DK33"/>
  <c r="DM33"/>
  <c r="DO33"/>
  <c r="DQ33"/>
  <c r="DS33"/>
  <c r="DU33"/>
  <c r="DW33"/>
  <c r="DY33"/>
  <c r="EA33"/>
  <c r="EC33"/>
  <c r="EE33"/>
  <c r="EG33"/>
  <c r="EI33"/>
  <c r="EK33"/>
  <c r="EP33"/>
  <c r="FY33"/>
  <c r="GC33"/>
  <c r="GG33"/>
  <c r="GK33"/>
  <c r="GO33"/>
  <c r="HQ33"/>
  <c r="IM33"/>
  <c r="HU33"/>
  <c r="HY33"/>
  <c r="IC33"/>
  <c r="IG33"/>
  <c r="IK33"/>
  <c r="AK39"/>
  <c r="AS39"/>
  <c r="BA39"/>
  <c r="CW39"/>
  <c r="EM39"/>
  <c r="DE39"/>
  <c r="DM39"/>
  <c r="DU39"/>
  <c r="EC39"/>
  <c r="EK39"/>
  <c r="FW39"/>
  <c r="GS39"/>
  <c r="GE39"/>
  <c r="GM39"/>
  <c r="HS39"/>
  <c r="IA39"/>
  <c r="II39"/>
  <c r="HN38"/>
  <c r="HL38"/>
  <c r="HJ38"/>
  <c r="HH38"/>
  <c r="HF38"/>
  <c r="HD38"/>
  <c r="HB38"/>
  <c r="GZ38"/>
  <c r="GX38"/>
  <c r="GV38"/>
  <c r="GT38"/>
  <c r="HP38"/>
  <c r="FT38"/>
  <c r="FR38"/>
  <c r="FP38"/>
  <c r="FN38"/>
  <c r="FL38"/>
  <c r="FJ38"/>
  <c r="FH38"/>
  <c r="FF38"/>
  <c r="FD38"/>
  <c r="FB38"/>
  <c r="EZ38"/>
  <c r="FV38"/>
  <c r="EO38"/>
  <c r="ER38"/>
  <c r="EU38"/>
  <c r="HN39"/>
  <c r="HL39"/>
  <c r="HJ39"/>
  <c r="HH39"/>
  <c r="HF39"/>
  <c r="HD39"/>
  <c r="HB39"/>
  <c r="GZ39"/>
  <c r="GX39"/>
  <c r="GV39"/>
  <c r="GT39"/>
  <c r="HP39"/>
  <c r="FT39"/>
  <c r="FR39"/>
  <c r="FP39"/>
  <c r="FN39"/>
  <c r="FL39"/>
  <c r="FJ39"/>
  <c r="FH39"/>
  <c r="FF39"/>
  <c r="FD39"/>
  <c r="FB39"/>
  <c r="EZ39"/>
  <c r="FV39"/>
  <c r="EO39"/>
  <c r="ER39"/>
  <c r="EU39"/>
  <c r="CT39"/>
  <c r="CR39"/>
  <c r="CP39"/>
  <c r="CN39"/>
  <c r="CL39"/>
  <c r="CJ39"/>
  <c r="CH39"/>
  <c r="CF39"/>
  <c r="CD39"/>
  <c r="CB39"/>
  <c r="BZ39"/>
  <c r="BX39"/>
  <c r="BV39"/>
  <c r="BT39"/>
  <c r="BR39"/>
  <c r="BP39"/>
  <c r="BN39"/>
  <c r="BL39"/>
  <c r="BJ39"/>
  <c r="BH39"/>
  <c r="BF39"/>
  <c r="CV39"/>
  <c r="AF39"/>
  <c r="AD39"/>
  <c r="AB39"/>
  <c r="Z39"/>
  <c r="X39"/>
  <c r="V39"/>
  <c r="T39"/>
  <c r="R39"/>
  <c r="P39"/>
  <c r="N39"/>
  <c r="L39"/>
  <c r="AH39"/>
  <c r="L34"/>
  <c r="AH34"/>
  <c r="N34"/>
  <c r="P34"/>
  <c r="R34"/>
  <c r="T34"/>
  <c r="V34"/>
  <c r="X34"/>
  <c r="Z34"/>
  <c r="AB34"/>
  <c r="AD34"/>
  <c r="AF34"/>
  <c r="BF34"/>
  <c r="CV34"/>
  <c r="BH34"/>
  <c r="BJ34"/>
  <c r="BL34"/>
  <c r="BN34"/>
  <c r="BP34"/>
  <c r="BR34"/>
  <c r="BT34"/>
  <c r="BV34"/>
  <c r="BX34"/>
  <c r="BZ34"/>
  <c r="CB34"/>
  <c r="CD34"/>
  <c r="CF34"/>
  <c r="CH34"/>
  <c r="CJ34"/>
  <c r="CL34"/>
  <c r="CN34"/>
  <c r="CP34"/>
  <c r="CR34"/>
  <c r="CT34"/>
  <c r="EO34"/>
  <c r="ER34"/>
  <c r="EU34"/>
  <c r="EZ34"/>
  <c r="FV34"/>
  <c r="FB34"/>
  <c r="FD34"/>
  <c r="FF34"/>
  <c r="FH34"/>
  <c r="FJ34"/>
  <c r="FL34"/>
  <c r="FN34"/>
  <c r="FP34"/>
  <c r="FR34"/>
  <c r="FT34"/>
  <c r="GT34"/>
  <c r="HP34"/>
  <c r="GV34"/>
  <c r="GX34"/>
  <c r="GZ34"/>
  <c r="HB34"/>
  <c r="HD34"/>
  <c r="HF34"/>
  <c r="HH34"/>
  <c r="HJ34"/>
  <c r="HL34"/>
  <c r="L35"/>
  <c r="AH35"/>
  <c r="N35"/>
  <c r="P35"/>
  <c r="R35"/>
  <c r="T35"/>
  <c r="V35"/>
  <c r="X35"/>
  <c r="Z35"/>
  <c r="AB35"/>
  <c r="AD35"/>
  <c r="AF35"/>
  <c r="BF35"/>
  <c r="CV35"/>
  <c r="BH35"/>
  <c r="BJ35"/>
  <c r="BL35"/>
  <c r="BN35"/>
  <c r="BP35"/>
  <c r="BR35"/>
  <c r="BT35"/>
  <c r="BV35"/>
  <c r="BX35"/>
  <c r="BZ35"/>
  <c r="CB35"/>
  <c r="CD35"/>
  <c r="CF35"/>
  <c r="CH35"/>
  <c r="CJ35"/>
  <c r="CL35"/>
  <c r="CN35"/>
  <c r="CP35"/>
  <c r="CR35"/>
  <c r="CT35"/>
  <c r="EO35"/>
  <c r="ER35"/>
  <c r="EU35"/>
  <c r="EZ35"/>
  <c r="FV35"/>
  <c r="FB35"/>
  <c r="FD35"/>
  <c r="FF35"/>
  <c r="FH35"/>
  <c r="FJ35"/>
  <c r="FL35"/>
  <c r="FN35"/>
  <c r="FP35"/>
  <c r="FR35"/>
  <c r="FT35"/>
  <c r="GT35"/>
  <c r="HP35"/>
  <c r="GV35"/>
  <c r="GX35"/>
  <c r="GZ35"/>
  <c r="HB35"/>
  <c r="HD35"/>
  <c r="HF35"/>
  <c r="HH35"/>
  <c r="HJ35"/>
  <c r="HL35"/>
  <c r="L38"/>
  <c r="AH38"/>
  <c r="N38"/>
  <c r="P38"/>
  <c r="R38"/>
  <c r="T38"/>
  <c r="V38"/>
  <c r="X38"/>
  <c r="Z38"/>
  <c r="AB38"/>
  <c r="AD38"/>
  <c r="AF38"/>
  <c r="BF38"/>
  <c r="CV38"/>
  <c r="BH38"/>
  <c r="BJ38"/>
  <c r="BL38"/>
  <c r="BN38"/>
  <c r="BP38"/>
  <c r="BR38"/>
  <c r="BT38"/>
  <c r="BV38"/>
  <c r="BX38"/>
  <c r="BZ38"/>
  <c r="CB38"/>
  <c r="CD38"/>
  <c r="CF38"/>
  <c r="CH38"/>
  <c r="CJ38"/>
  <c r="CL38"/>
  <c r="CN38"/>
  <c r="CP38"/>
  <c r="CR38"/>
  <c r="CT38"/>
  <c r="FA38"/>
  <c r="FE38"/>
  <c r="FI38"/>
  <c r="FM38"/>
  <c r="FQ38"/>
  <c r="FU38"/>
  <c r="GW38"/>
  <c r="HA38"/>
  <c r="HE38"/>
  <c r="HI38"/>
  <c r="HM38"/>
  <c r="O39"/>
  <c r="S39"/>
  <c r="W39"/>
  <c r="AA39"/>
  <c r="AE39"/>
  <c r="BG39"/>
  <c r="BK39"/>
  <c r="BO39"/>
  <c r="BS39"/>
  <c r="BW39"/>
  <c r="CA39"/>
  <c r="CE39"/>
  <c r="CI39"/>
  <c r="CM39"/>
  <c r="CQ39"/>
  <c r="CU39"/>
  <c r="FA39"/>
  <c r="FE39"/>
  <c r="FI39"/>
  <c r="FM39"/>
  <c r="FQ39"/>
  <c r="FU39"/>
  <c r="GW39"/>
  <c r="HA39"/>
  <c r="HE39"/>
  <c r="HI39"/>
  <c r="HM39"/>
  <c r="ET39"/>
  <c r="ES39"/>
  <c r="ET35"/>
  <c r="ES35"/>
  <c r="ES30"/>
  <c r="ET30"/>
  <c r="ES26"/>
  <c r="ET26"/>
  <c r="ES23"/>
  <c r="ET23"/>
  <c r="ES19"/>
  <c r="ET19"/>
  <c r="ES15"/>
  <c r="ET15"/>
  <c r="ES11"/>
  <c r="ET11"/>
  <c r="ET38"/>
  <c r="ES38"/>
  <c r="ET34"/>
  <c r="ES34"/>
  <c r="ES32"/>
  <c r="ET32"/>
  <c r="ES28"/>
  <c r="ET28"/>
  <c r="ET41"/>
  <c r="ES41"/>
  <c r="ES33"/>
  <c r="ET33"/>
  <c r="ES31"/>
  <c r="ET31"/>
  <c r="ES29"/>
  <c r="ET29"/>
  <c r="ES27"/>
  <c r="ET27"/>
  <c r="ES24"/>
  <c r="ET24"/>
  <c r="ES22"/>
  <c r="ET22"/>
  <c r="ES20"/>
  <c r="ET20"/>
  <c r="ES18"/>
  <c r="ET18"/>
  <c r="ES16"/>
  <c r="ET16"/>
  <c r="ES14"/>
  <c r="ET14"/>
  <c r="ES12"/>
  <c r="ET12"/>
  <c r="ES25"/>
  <c r="ET25"/>
  <c r="ES21"/>
  <c r="ET21"/>
  <c r="ES17"/>
  <c r="ET17"/>
  <c r="ES13"/>
  <c r="ET13"/>
  <c r="EX17" i="56"/>
  <c r="IQ39"/>
  <c r="IP39"/>
  <c r="IO39"/>
  <c r="IN39"/>
  <c r="IM39"/>
  <c r="IL39"/>
  <c r="IK39"/>
  <c r="IJ39"/>
  <c r="II39"/>
  <c r="IH39"/>
  <c r="IG39"/>
  <c r="IF39"/>
  <c r="IE39"/>
  <c r="ID39"/>
  <c r="IC39"/>
  <c r="IB39"/>
  <c r="IA39"/>
  <c r="HZ39"/>
  <c r="HY39"/>
  <c r="HX39"/>
  <c r="HW39"/>
  <c r="HV39"/>
  <c r="HT39"/>
  <c r="HS39"/>
  <c r="HR39"/>
  <c r="HQ39"/>
  <c r="HP39"/>
  <c r="HO39"/>
  <c r="HN39"/>
  <c r="HM39"/>
  <c r="HL39"/>
  <c r="HK39"/>
  <c r="HJ39"/>
  <c r="HI39"/>
  <c r="HH39"/>
  <c r="HG39"/>
  <c r="HF39"/>
  <c r="HE39"/>
  <c r="HD39"/>
  <c r="HC39"/>
  <c r="HB39"/>
  <c r="HA39"/>
  <c r="GZ39"/>
  <c r="GY39"/>
  <c r="GW39"/>
  <c r="GV39"/>
  <c r="GU39"/>
  <c r="GT39"/>
  <c r="GS39"/>
  <c r="GR39"/>
  <c r="GQ39"/>
  <c r="GP39"/>
  <c r="GO39"/>
  <c r="GN39"/>
  <c r="GM39"/>
  <c r="GL39"/>
  <c r="GK39"/>
  <c r="GJ39"/>
  <c r="GI39"/>
  <c r="GH39"/>
  <c r="GG39"/>
  <c r="GF39"/>
  <c r="GE39"/>
  <c r="GD39"/>
  <c r="GC39"/>
  <c r="GB39"/>
  <c r="FZ39"/>
  <c r="FY39"/>
  <c r="FX39"/>
  <c r="FW39"/>
  <c r="FV39"/>
  <c r="FU39"/>
  <c r="FT39"/>
  <c r="FS39"/>
  <c r="FR39"/>
  <c r="FQ39"/>
  <c r="FP39"/>
  <c r="FO39"/>
  <c r="FN39"/>
  <c r="FM39"/>
  <c r="FL39"/>
  <c r="FK39"/>
  <c r="FJ39"/>
  <c r="FI39"/>
  <c r="FH39"/>
  <c r="FG39"/>
  <c r="FF39"/>
  <c r="FE39"/>
  <c r="EU39"/>
  <c r="ET39"/>
  <c r="EQ39"/>
  <c r="EP39"/>
  <c r="EO39"/>
  <c r="EN39"/>
  <c r="EM39"/>
  <c r="EL39"/>
  <c r="EK39"/>
  <c r="EJ39"/>
  <c r="EI39"/>
  <c r="EH39"/>
  <c r="EG39"/>
  <c r="EF39"/>
  <c r="EE39"/>
  <c r="ED39"/>
  <c r="EC39"/>
  <c r="EB39"/>
  <c r="EA39"/>
  <c r="DZ39"/>
  <c r="DY39"/>
  <c r="DX39"/>
  <c r="DW39"/>
  <c r="DV39"/>
  <c r="DU39"/>
  <c r="DT39"/>
  <c r="DS39"/>
  <c r="DR39"/>
  <c r="DQ39"/>
  <c r="DP39"/>
  <c r="DO39"/>
  <c r="DN39"/>
  <c r="DM39"/>
  <c r="DL39"/>
  <c r="DK39"/>
  <c r="DJ39"/>
  <c r="DI39"/>
  <c r="DH39"/>
  <c r="DG39"/>
  <c r="DF39"/>
  <c r="DE39"/>
  <c r="DD39"/>
  <c r="DC39"/>
  <c r="DB39"/>
  <c r="CZ39"/>
  <c r="CY39"/>
  <c r="CX39"/>
  <c r="CW39"/>
  <c r="CV39"/>
  <c r="CU39"/>
  <c r="CT39"/>
  <c r="CS39"/>
  <c r="CR39"/>
  <c r="CQ39"/>
  <c r="CP39"/>
  <c r="CO39"/>
  <c r="CN39"/>
  <c r="CM39"/>
  <c r="CL39"/>
  <c r="CK39"/>
  <c r="CJ39"/>
  <c r="CI39"/>
  <c r="CH39"/>
  <c r="CG39"/>
  <c r="CF39"/>
  <c r="CE39"/>
  <c r="CD39"/>
  <c r="CC39"/>
  <c r="CB39"/>
  <c r="CA39"/>
  <c r="BZ39"/>
  <c r="BY39"/>
  <c r="BX39"/>
  <c r="BW39"/>
  <c r="BV39"/>
  <c r="BU39"/>
  <c r="BT39"/>
  <c r="BS39"/>
  <c r="BR39"/>
  <c r="BQ39"/>
  <c r="BP39"/>
  <c r="BO39"/>
  <c r="BN39"/>
  <c r="BM39"/>
  <c r="BL39"/>
  <c r="BK39"/>
  <c r="BI39"/>
  <c r="BH39"/>
  <c r="BG39"/>
  <c r="BF39"/>
  <c r="BE39"/>
  <c r="BD39"/>
  <c r="BC39"/>
  <c r="BB39"/>
  <c r="BA39"/>
  <c r="AZ39"/>
  <c r="AY39"/>
  <c r="AX39"/>
  <c r="AW39"/>
  <c r="AV39"/>
  <c r="AU39"/>
  <c r="AT39"/>
  <c r="AS39"/>
  <c r="AR39"/>
  <c r="AQ39"/>
  <c r="AP39"/>
  <c r="AO39"/>
  <c r="AN39"/>
  <c r="AL39"/>
  <c r="AK39"/>
  <c r="AJ39"/>
  <c r="AI39"/>
  <c r="AH39"/>
  <c r="AG39"/>
  <c r="AF39"/>
  <c r="AE39"/>
  <c r="AD39"/>
  <c r="AC39"/>
  <c r="AB39"/>
  <c r="AA39"/>
  <c r="Z39"/>
  <c r="Y39"/>
  <c r="X39"/>
  <c r="W39"/>
  <c r="V39"/>
  <c r="U39"/>
  <c r="T39"/>
  <c r="S39"/>
  <c r="R39"/>
  <c r="Q39"/>
  <c r="N39"/>
  <c r="IQ38"/>
  <c r="IP38"/>
  <c r="IO38"/>
  <c r="IN38"/>
  <c r="IM38"/>
  <c r="IL38"/>
  <c r="IK38"/>
  <c r="IJ38"/>
  <c r="II38"/>
  <c r="IH38"/>
  <c r="IG38"/>
  <c r="IF38"/>
  <c r="IE38"/>
  <c r="ID38"/>
  <c r="IC38"/>
  <c r="IB38"/>
  <c r="IA38"/>
  <c r="HZ38"/>
  <c r="HY38"/>
  <c r="HX38"/>
  <c r="HW38"/>
  <c r="HV38"/>
  <c r="HT38"/>
  <c r="HS38"/>
  <c r="HR38"/>
  <c r="HQ38"/>
  <c r="HP38"/>
  <c r="HO38"/>
  <c r="HN38"/>
  <c r="HM38"/>
  <c r="HL38"/>
  <c r="HK38"/>
  <c r="HJ38"/>
  <c r="HI38"/>
  <c r="HH38"/>
  <c r="HG38"/>
  <c r="HF38"/>
  <c r="HE38"/>
  <c r="HD38"/>
  <c r="HC38"/>
  <c r="HB38"/>
  <c r="HA38"/>
  <c r="GZ38"/>
  <c r="GY38"/>
  <c r="GW38"/>
  <c r="GV38"/>
  <c r="GU38"/>
  <c r="GT38"/>
  <c r="GS38"/>
  <c r="GR38"/>
  <c r="GQ38"/>
  <c r="GP38"/>
  <c r="GO38"/>
  <c r="GN38"/>
  <c r="GM38"/>
  <c r="GL38"/>
  <c r="GK38"/>
  <c r="GJ38"/>
  <c r="GI38"/>
  <c r="GH38"/>
  <c r="GG38"/>
  <c r="GF38"/>
  <c r="GE38"/>
  <c r="GD38"/>
  <c r="GC38"/>
  <c r="GB38"/>
  <c r="FZ38"/>
  <c r="FY38"/>
  <c r="FX38"/>
  <c r="FW38"/>
  <c r="FV38"/>
  <c r="FU38"/>
  <c r="FT38"/>
  <c r="FS38"/>
  <c r="FR38"/>
  <c r="FQ38"/>
  <c r="FP38"/>
  <c r="FO38"/>
  <c r="FN38"/>
  <c r="FM38"/>
  <c r="FL38"/>
  <c r="FK38"/>
  <c r="FJ38"/>
  <c r="FI38"/>
  <c r="FH38"/>
  <c r="FG38"/>
  <c r="FF38"/>
  <c r="FE38"/>
  <c r="EU38"/>
  <c r="ET38"/>
  <c r="EQ38"/>
  <c r="EP38"/>
  <c r="EO38"/>
  <c r="EN38"/>
  <c r="EM38"/>
  <c r="EL38"/>
  <c r="EK38"/>
  <c r="EJ38"/>
  <c r="EI38"/>
  <c r="EH38"/>
  <c r="EG38"/>
  <c r="EF38"/>
  <c r="EE38"/>
  <c r="ED38"/>
  <c r="EC38"/>
  <c r="EB38"/>
  <c r="EA38"/>
  <c r="DZ38"/>
  <c r="DY38"/>
  <c r="DX38"/>
  <c r="DW38"/>
  <c r="DV38"/>
  <c r="DU38"/>
  <c r="DT38"/>
  <c r="DS38"/>
  <c r="DR38"/>
  <c r="DQ38"/>
  <c r="DP38"/>
  <c r="DO38"/>
  <c r="DN38"/>
  <c r="DM38"/>
  <c r="DL38"/>
  <c r="DK38"/>
  <c r="DJ38"/>
  <c r="DI38"/>
  <c r="DH38"/>
  <c r="DG38"/>
  <c r="DF38"/>
  <c r="DE38"/>
  <c r="DD38"/>
  <c r="DC38"/>
  <c r="DB38"/>
  <c r="CZ38"/>
  <c r="CY38"/>
  <c r="CX38"/>
  <c r="CW38"/>
  <c r="CV38"/>
  <c r="CU38"/>
  <c r="CT38"/>
  <c r="CS38"/>
  <c r="CR38"/>
  <c r="CQ38"/>
  <c r="CP38"/>
  <c r="CO38"/>
  <c r="CN38"/>
  <c r="CM38"/>
  <c r="CL38"/>
  <c r="CK38"/>
  <c r="CJ38"/>
  <c r="CI38"/>
  <c r="CH38"/>
  <c r="CG38"/>
  <c r="CF38"/>
  <c r="CE38"/>
  <c r="CD38"/>
  <c r="CC38"/>
  <c r="CB38"/>
  <c r="CA38"/>
  <c r="BZ38"/>
  <c r="BY38"/>
  <c r="BX38"/>
  <c r="BW38"/>
  <c r="BV38"/>
  <c r="BU38"/>
  <c r="BT38"/>
  <c r="BS38"/>
  <c r="BR38"/>
  <c r="BQ38"/>
  <c r="BP38"/>
  <c r="BO38"/>
  <c r="BN38"/>
  <c r="BM38"/>
  <c r="BL38"/>
  <c r="BK38"/>
  <c r="BI38"/>
  <c r="BH38"/>
  <c r="BG38"/>
  <c r="BF38"/>
  <c r="BE38"/>
  <c r="BD38"/>
  <c r="BC38"/>
  <c r="BB38"/>
  <c r="BA38"/>
  <c r="AZ38"/>
  <c r="AY38"/>
  <c r="AX38"/>
  <c r="AW38"/>
  <c r="AV38"/>
  <c r="AU38"/>
  <c r="AT38"/>
  <c r="AS38"/>
  <c r="AR38"/>
  <c r="AQ38"/>
  <c r="AP38"/>
  <c r="AO38"/>
  <c r="AN38"/>
  <c r="AL38"/>
  <c r="AK38"/>
  <c r="AJ38"/>
  <c r="AI38"/>
  <c r="AH38"/>
  <c r="AG38"/>
  <c r="AF38"/>
  <c r="AE38"/>
  <c r="AD38"/>
  <c r="AC38"/>
  <c r="AB38"/>
  <c r="AA38"/>
  <c r="Z38"/>
  <c r="Y38"/>
  <c r="X38"/>
  <c r="W38"/>
  <c r="V38"/>
  <c r="U38"/>
  <c r="T38"/>
  <c r="S38"/>
  <c r="R38"/>
  <c r="Q38"/>
  <c r="N38"/>
  <c r="IQ37"/>
  <c r="IP37"/>
  <c r="IO37"/>
  <c r="IN37"/>
  <c r="IM37"/>
  <c r="IL37"/>
  <c r="IK37"/>
  <c r="IJ37"/>
  <c r="II37"/>
  <c r="IH37"/>
  <c r="IG37"/>
  <c r="IF37"/>
  <c r="IE37"/>
  <c r="ID37"/>
  <c r="IC37"/>
  <c r="IB37"/>
  <c r="IA37"/>
  <c r="HZ37"/>
  <c r="HY37"/>
  <c r="HX37"/>
  <c r="HW37"/>
  <c r="HV37"/>
  <c r="HT37"/>
  <c r="HS37"/>
  <c r="HR37"/>
  <c r="HQ37"/>
  <c r="HP37"/>
  <c r="HO37"/>
  <c r="HN37"/>
  <c r="HM37"/>
  <c r="HL37"/>
  <c r="HK37"/>
  <c r="HJ37"/>
  <c r="HI37"/>
  <c r="HH37"/>
  <c r="HG37"/>
  <c r="HF37"/>
  <c r="HE37"/>
  <c r="HD37"/>
  <c r="HC37"/>
  <c r="HB37"/>
  <c r="HA37"/>
  <c r="GZ37"/>
  <c r="GY37"/>
  <c r="GW37"/>
  <c r="GV37"/>
  <c r="GU37"/>
  <c r="GT37"/>
  <c r="GS37"/>
  <c r="GR37"/>
  <c r="GQ37"/>
  <c r="GP37"/>
  <c r="GO37"/>
  <c r="GN37"/>
  <c r="GM37"/>
  <c r="GL37"/>
  <c r="GK37"/>
  <c r="GJ37"/>
  <c r="GI37"/>
  <c r="GH37"/>
  <c r="GG37"/>
  <c r="GF37"/>
  <c r="GE37"/>
  <c r="GD37"/>
  <c r="GC37"/>
  <c r="GB37"/>
  <c r="FZ37"/>
  <c r="FY37"/>
  <c r="FX37"/>
  <c r="FW37"/>
  <c r="FV37"/>
  <c r="FU37"/>
  <c r="FT37"/>
  <c r="FS37"/>
  <c r="FR37"/>
  <c r="FQ37"/>
  <c r="FP37"/>
  <c r="FO37"/>
  <c r="FN37"/>
  <c r="FM37"/>
  <c r="FL37"/>
  <c r="FK37"/>
  <c r="FJ37"/>
  <c r="FI37"/>
  <c r="FH37"/>
  <c r="FG37"/>
  <c r="FF37"/>
  <c r="FE37"/>
  <c r="EU37"/>
  <c r="ET37"/>
  <c r="EQ37"/>
  <c r="EP37"/>
  <c r="EO37"/>
  <c r="EN37"/>
  <c r="EM37"/>
  <c r="EL37"/>
  <c r="EK37"/>
  <c r="EJ37"/>
  <c r="EI37"/>
  <c r="EH37"/>
  <c r="EG37"/>
  <c r="EF37"/>
  <c r="EE37"/>
  <c r="ED37"/>
  <c r="EC37"/>
  <c r="EB37"/>
  <c r="EA37"/>
  <c r="DZ37"/>
  <c r="DY37"/>
  <c r="DX37"/>
  <c r="DW37"/>
  <c r="DV37"/>
  <c r="DU37"/>
  <c r="DT37"/>
  <c r="DS37"/>
  <c r="DR37"/>
  <c r="DQ37"/>
  <c r="DP37"/>
  <c r="DO37"/>
  <c r="DN37"/>
  <c r="DM37"/>
  <c r="DL37"/>
  <c r="DK37"/>
  <c r="DJ37"/>
  <c r="DI37"/>
  <c r="DH37"/>
  <c r="DG37"/>
  <c r="DF37"/>
  <c r="DE37"/>
  <c r="DD37"/>
  <c r="DC37"/>
  <c r="DB37"/>
  <c r="CZ37"/>
  <c r="CY37"/>
  <c r="CX37"/>
  <c r="CW37"/>
  <c r="CV37"/>
  <c r="CU37"/>
  <c r="CT37"/>
  <c r="CS37"/>
  <c r="CR37"/>
  <c r="CQ37"/>
  <c r="CP37"/>
  <c r="CO37"/>
  <c r="CN37"/>
  <c r="CM37"/>
  <c r="CL37"/>
  <c r="CK37"/>
  <c r="CJ37"/>
  <c r="CI37"/>
  <c r="CH37"/>
  <c r="CG37"/>
  <c r="CF37"/>
  <c r="CE37"/>
  <c r="CD37"/>
  <c r="CC37"/>
  <c r="CB37"/>
  <c r="CA37"/>
  <c r="BZ37"/>
  <c r="BY37"/>
  <c r="BX37"/>
  <c r="BW37"/>
  <c r="BV37"/>
  <c r="BU37"/>
  <c r="BT37"/>
  <c r="BS37"/>
  <c r="BR37"/>
  <c r="BQ37"/>
  <c r="BP37"/>
  <c r="BO37"/>
  <c r="BN37"/>
  <c r="BM37"/>
  <c r="BL37"/>
  <c r="BK37"/>
  <c r="BI37"/>
  <c r="BH37"/>
  <c r="BG37"/>
  <c r="BF37"/>
  <c r="BE37"/>
  <c r="BD37"/>
  <c r="BC37"/>
  <c r="BB37"/>
  <c r="BA37"/>
  <c r="AZ37"/>
  <c r="AY37"/>
  <c r="AX37"/>
  <c r="AW37"/>
  <c r="AV37"/>
  <c r="AU37"/>
  <c r="AT37"/>
  <c r="AS37"/>
  <c r="AR37"/>
  <c r="AQ37"/>
  <c r="AP37"/>
  <c r="AO37"/>
  <c r="AN37"/>
  <c r="AL37"/>
  <c r="AK37"/>
  <c r="AJ37"/>
  <c r="AI37"/>
  <c r="AH37"/>
  <c r="AG37"/>
  <c r="AF37"/>
  <c r="AE37"/>
  <c r="AD37"/>
  <c r="AC37"/>
  <c r="AB37"/>
  <c r="AA37"/>
  <c r="Z37"/>
  <c r="Y37"/>
  <c r="X37"/>
  <c r="W37"/>
  <c r="V37"/>
  <c r="U37"/>
  <c r="T37"/>
  <c r="S37"/>
  <c r="R37"/>
  <c r="Q37"/>
  <c r="N37"/>
  <c r="IQ36"/>
  <c r="IP36"/>
  <c r="IO36"/>
  <c r="IN36"/>
  <c r="IM36"/>
  <c r="IL36"/>
  <c r="IK36"/>
  <c r="IJ36"/>
  <c r="II36"/>
  <c r="IH36"/>
  <c r="IG36"/>
  <c r="IF36"/>
  <c r="IE36"/>
  <c r="ID36"/>
  <c r="IC36"/>
  <c r="IB36"/>
  <c r="IA36"/>
  <c r="HZ36"/>
  <c r="HY36"/>
  <c r="HX36"/>
  <c r="HW36"/>
  <c r="HV36"/>
  <c r="HT36"/>
  <c r="HS36"/>
  <c r="HR36"/>
  <c r="HQ36"/>
  <c r="HP36"/>
  <c r="HO36"/>
  <c r="HN36"/>
  <c r="HM36"/>
  <c r="HL36"/>
  <c r="HK36"/>
  <c r="HJ36"/>
  <c r="HI36"/>
  <c r="HH36"/>
  <c r="HG36"/>
  <c r="HF36"/>
  <c r="HE36"/>
  <c r="HD36"/>
  <c r="HC36"/>
  <c r="HB36"/>
  <c r="HA36"/>
  <c r="GZ36"/>
  <c r="GY36"/>
  <c r="GW36"/>
  <c r="GV36"/>
  <c r="GU36"/>
  <c r="GT36"/>
  <c r="GS36"/>
  <c r="GR36"/>
  <c r="GQ36"/>
  <c r="GP36"/>
  <c r="GO36"/>
  <c r="GN36"/>
  <c r="GM36"/>
  <c r="GL36"/>
  <c r="GK36"/>
  <c r="GJ36"/>
  <c r="GI36"/>
  <c r="GH36"/>
  <c r="GG36"/>
  <c r="GF36"/>
  <c r="GE36"/>
  <c r="GD36"/>
  <c r="GC36"/>
  <c r="GB36"/>
  <c r="FZ36"/>
  <c r="FY36"/>
  <c r="FX36"/>
  <c r="FW36"/>
  <c r="FV36"/>
  <c r="FU36"/>
  <c r="FT36"/>
  <c r="FS36"/>
  <c r="FR36"/>
  <c r="FQ36"/>
  <c r="FP36"/>
  <c r="FO36"/>
  <c r="FN36"/>
  <c r="FM36"/>
  <c r="FL36"/>
  <c r="FK36"/>
  <c r="FJ36"/>
  <c r="FI36"/>
  <c r="FH36"/>
  <c r="FG36"/>
  <c r="FF36"/>
  <c r="FE36"/>
  <c r="EU36"/>
  <c r="ET36"/>
  <c r="EQ36"/>
  <c r="EP36"/>
  <c r="EO36"/>
  <c r="EN36"/>
  <c r="EM36"/>
  <c r="EL36"/>
  <c r="EK36"/>
  <c r="EJ36"/>
  <c r="EI36"/>
  <c r="EH36"/>
  <c r="EG36"/>
  <c r="EF36"/>
  <c r="EE36"/>
  <c r="ED36"/>
  <c r="EC36"/>
  <c r="EB36"/>
  <c r="EA36"/>
  <c r="DZ36"/>
  <c r="DY36"/>
  <c r="DX36"/>
  <c r="DW36"/>
  <c r="DV36"/>
  <c r="DU36"/>
  <c r="DT36"/>
  <c r="DS36"/>
  <c r="DR36"/>
  <c r="DQ36"/>
  <c r="DP36"/>
  <c r="DO36"/>
  <c r="DN36"/>
  <c r="DM36"/>
  <c r="DL36"/>
  <c r="DK36"/>
  <c r="DJ36"/>
  <c r="DI36"/>
  <c r="DH36"/>
  <c r="DG36"/>
  <c r="DF36"/>
  <c r="DE36"/>
  <c r="DD36"/>
  <c r="DC36"/>
  <c r="DB36"/>
  <c r="CZ36"/>
  <c r="CY36"/>
  <c r="CX36"/>
  <c r="CW36"/>
  <c r="CV36"/>
  <c r="CU36"/>
  <c r="CT36"/>
  <c r="CS36"/>
  <c r="CR36"/>
  <c r="CQ36"/>
  <c r="CP36"/>
  <c r="CO36"/>
  <c r="CN36"/>
  <c r="CM36"/>
  <c r="CL36"/>
  <c r="CK36"/>
  <c r="CJ36"/>
  <c r="CI36"/>
  <c r="CH36"/>
  <c r="CG36"/>
  <c r="CF36"/>
  <c r="CE36"/>
  <c r="CD36"/>
  <c r="CC36"/>
  <c r="CB36"/>
  <c r="CA36"/>
  <c r="BZ36"/>
  <c r="BY36"/>
  <c r="BX36"/>
  <c r="BW36"/>
  <c r="BV36"/>
  <c r="BU36"/>
  <c r="BT36"/>
  <c r="BS36"/>
  <c r="BR36"/>
  <c r="BQ36"/>
  <c r="BP36"/>
  <c r="BO36"/>
  <c r="BN36"/>
  <c r="BM36"/>
  <c r="BL36"/>
  <c r="BK36"/>
  <c r="BI36"/>
  <c r="BH36"/>
  <c r="BG36"/>
  <c r="BF36"/>
  <c r="BE36"/>
  <c r="BD36"/>
  <c r="BC36"/>
  <c r="BB36"/>
  <c r="BA36"/>
  <c r="AZ36"/>
  <c r="AY36"/>
  <c r="AX36"/>
  <c r="AW36"/>
  <c r="AV36"/>
  <c r="AU36"/>
  <c r="AT36"/>
  <c r="AS36"/>
  <c r="AR36"/>
  <c r="AQ36"/>
  <c r="AP36"/>
  <c r="AO36"/>
  <c r="AN36"/>
  <c r="AL36"/>
  <c r="AK36"/>
  <c r="AJ36"/>
  <c r="AI36"/>
  <c r="AH36"/>
  <c r="AG36"/>
  <c r="AF36"/>
  <c r="AE36"/>
  <c r="AD36"/>
  <c r="AC36"/>
  <c r="AB36"/>
  <c r="AA36"/>
  <c r="Z36"/>
  <c r="Y36"/>
  <c r="X36"/>
  <c r="W36"/>
  <c r="V36"/>
  <c r="U36"/>
  <c r="T36"/>
  <c r="S36"/>
  <c r="R36"/>
  <c r="Q36"/>
  <c r="N36"/>
  <c r="IQ35"/>
  <c r="IP35"/>
  <c r="IO35"/>
  <c r="IN35"/>
  <c r="IM35"/>
  <c r="IL35"/>
  <c r="IK35"/>
  <c r="IJ35"/>
  <c r="II35"/>
  <c r="IH35"/>
  <c r="IG35"/>
  <c r="IF35"/>
  <c r="IE35"/>
  <c r="ID35"/>
  <c r="IC35"/>
  <c r="IB35"/>
  <c r="IA35"/>
  <c r="HZ35"/>
  <c r="HY35"/>
  <c r="HX35"/>
  <c r="HW35"/>
  <c r="HV35"/>
  <c r="HT35"/>
  <c r="HS35"/>
  <c r="HR35"/>
  <c r="HQ35"/>
  <c r="HP35"/>
  <c r="HO35"/>
  <c r="HN35"/>
  <c r="HM35"/>
  <c r="HL35"/>
  <c r="HK35"/>
  <c r="HJ35"/>
  <c r="HI35"/>
  <c r="HH35"/>
  <c r="HG35"/>
  <c r="HF35"/>
  <c r="HE35"/>
  <c r="HD35"/>
  <c r="HC35"/>
  <c r="HB35"/>
  <c r="HA35"/>
  <c r="GZ35"/>
  <c r="GY35"/>
  <c r="GW35"/>
  <c r="GV35"/>
  <c r="GU35"/>
  <c r="GT35"/>
  <c r="GS35"/>
  <c r="GR35"/>
  <c r="GQ35"/>
  <c r="GP35"/>
  <c r="GO35"/>
  <c r="GN35"/>
  <c r="GM35"/>
  <c r="GL35"/>
  <c r="GK35"/>
  <c r="GJ35"/>
  <c r="GI35"/>
  <c r="GH35"/>
  <c r="GG35"/>
  <c r="GF35"/>
  <c r="GE35"/>
  <c r="GD35"/>
  <c r="GC35"/>
  <c r="GB35"/>
  <c r="FZ35"/>
  <c r="FY35"/>
  <c r="FX35"/>
  <c r="FW35"/>
  <c r="FV35"/>
  <c r="FU35"/>
  <c r="FT35"/>
  <c r="FS35"/>
  <c r="FR35"/>
  <c r="FQ35"/>
  <c r="FP35"/>
  <c r="FO35"/>
  <c r="FN35"/>
  <c r="FM35"/>
  <c r="FL35"/>
  <c r="FK35"/>
  <c r="FJ35"/>
  <c r="FI35"/>
  <c r="FH35"/>
  <c r="FG35"/>
  <c r="FF35"/>
  <c r="FE35"/>
  <c r="EU35"/>
  <c r="ET35"/>
  <c r="EQ35"/>
  <c r="EP35"/>
  <c r="EO35"/>
  <c r="EN35"/>
  <c r="EM35"/>
  <c r="EL35"/>
  <c r="EK35"/>
  <c r="EJ35"/>
  <c r="EI35"/>
  <c r="EH35"/>
  <c r="EG35"/>
  <c r="EF35"/>
  <c r="EE35"/>
  <c r="ED35"/>
  <c r="EC35"/>
  <c r="EB35"/>
  <c r="EA35"/>
  <c r="DZ35"/>
  <c r="DY35"/>
  <c r="DX35"/>
  <c r="DW35"/>
  <c r="DV35"/>
  <c r="DU35"/>
  <c r="DT35"/>
  <c r="DS35"/>
  <c r="DR35"/>
  <c r="DQ35"/>
  <c r="DP35"/>
  <c r="DO35"/>
  <c r="DN35"/>
  <c r="DM35"/>
  <c r="DL35"/>
  <c r="DK35"/>
  <c r="DJ35"/>
  <c r="DI35"/>
  <c r="DH35"/>
  <c r="DG35"/>
  <c r="DF35"/>
  <c r="DE35"/>
  <c r="DD35"/>
  <c r="DC35"/>
  <c r="DB35"/>
  <c r="CZ35"/>
  <c r="CY35"/>
  <c r="CX35"/>
  <c r="CW35"/>
  <c r="CV35"/>
  <c r="CU35"/>
  <c r="CT35"/>
  <c r="CS35"/>
  <c r="CR35"/>
  <c r="CQ35"/>
  <c r="CP35"/>
  <c r="CO35"/>
  <c r="CN35"/>
  <c r="CM35"/>
  <c r="CL35"/>
  <c r="CK35"/>
  <c r="CJ35"/>
  <c r="CI35"/>
  <c r="CH35"/>
  <c r="CG35"/>
  <c r="CF35"/>
  <c r="CE35"/>
  <c r="CD35"/>
  <c r="CC35"/>
  <c r="CB35"/>
  <c r="CA35"/>
  <c r="BZ35"/>
  <c r="BY35"/>
  <c r="BX35"/>
  <c r="BW35"/>
  <c r="BV35"/>
  <c r="BU35"/>
  <c r="BT35"/>
  <c r="BS35"/>
  <c r="BR35"/>
  <c r="BQ35"/>
  <c r="BP35"/>
  <c r="BO35"/>
  <c r="BN35"/>
  <c r="BM35"/>
  <c r="BL35"/>
  <c r="BK35"/>
  <c r="BI35"/>
  <c r="BH35"/>
  <c r="BG35"/>
  <c r="BF35"/>
  <c r="BE35"/>
  <c r="BD35"/>
  <c r="BC35"/>
  <c r="BB35"/>
  <c r="BA35"/>
  <c r="AZ35"/>
  <c r="AY35"/>
  <c r="AX35"/>
  <c r="AW35"/>
  <c r="AV35"/>
  <c r="AU35"/>
  <c r="AT35"/>
  <c r="AS35"/>
  <c r="AR35"/>
  <c r="AQ35"/>
  <c r="AP35"/>
  <c r="AO35"/>
  <c r="AN35"/>
  <c r="AL35"/>
  <c r="AK35"/>
  <c r="AJ35"/>
  <c r="AI35"/>
  <c r="AH35"/>
  <c r="AG35"/>
  <c r="AF35"/>
  <c r="AE35"/>
  <c r="AD35"/>
  <c r="AC35"/>
  <c r="AB35"/>
  <c r="AA35"/>
  <c r="Z35"/>
  <c r="Y35"/>
  <c r="X35"/>
  <c r="W35"/>
  <c r="V35"/>
  <c r="U35"/>
  <c r="T35"/>
  <c r="S35"/>
  <c r="R35"/>
  <c r="Q35"/>
  <c r="N35"/>
  <c r="IQ34"/>
  <c r="IP34"/>
  <c r="IO34"/>
  <c r="IN34"/>
  <c r="IM34"/>
  <c r="IL34"/>
  <c r="IK34"/>
  <c r="IJ34"/>
  <c r="II34"/>
  <c r="IH34"/>
  <c r="IG34"/>
  <c r="IF34"/>
  <c r="IE34"/>
  <c r="ID34"/>
  <c r="IC34"/>
  <c r="IB34"/>
  <c r="IA34"/>
  <c r="HZ34"/>
  <c r="HY34"/>
  <c r="HX34"/>
  <c r="HW34"/>
  <c r="HV34"/>
  <c r="HT34"/>
  <c r="HS34"/>
  <c r="HR34"/>
  <c r="HQ34"/>
  <c r="HP34"/>
  <c r="HO34"/>
  <c r="HN34"/>
  <c r="HM34"/>
  <c r="HL34"/>
  <c r="HK34"/>
  <c r="HJ34"/>
  <c r="HI34"/>
  <c r="HH34"/>
  <c r="HG34"/>
  <c r="HF34"/>
  <c r="HE34"/>
  <c r="HD34"/>
  <c r="HC34"/>
  <c r="HB34"/>
  <c r="HA34"/>
  <c r="GZ34"/>
  <c r="GY34"/>
  <c r="GW34"/>
  <c r="GV34"/>
  <c r="GU34"/>
  <c r="GT34"/>
  <c r="GS34"/>
  <c r="GR34"/>
  <c r="GQ34"/>
  <c r="GP34"/>
  <c r="GO34"/>
  <c r="GN34"/>
  <c r="GM34"/>
  <c r="GL34"/>
  <c r="GK34"/>
  <c r="GJ34"/>
  <c r="GI34"/>
  <c r="GH34"/>
  <c r="GG34"/>
  <c r="GF34"/>
  <c r="GE34"/>
  <c r="GD34"/>
  <c r="GC34"/>
  <c r="GB34"/>
  <c r="FZ34"/>
  <c r="FY34"/>
  <c r="FX34"/>
  <c r="FW34"/>
  <c r="FV34"/>
  <c r="FU34"/>
  <c r="FT34"/>
  <c r="FS34"/>
  <c r="FR34"/>
  <c r="FQ34"/>
  <c r="FP34"/>
  <c r="FO34"/>
  <c r="FN34"/>
  <c r="FM34"/>
  <c r="FL34"/>
  <c r="FK34"/>
  <c r="FJ34"/>
  <c r="FI34"/>
  <c r="FH34"/>
  <c r="FG34"/>
  <c r="FF34"/>
  <c r="FE34"/>
  <c r="EU34"/>
  <c r="ET34"/>
  <c r="EQ34"/>
  <c r="EP34"/>
  <c r="EO34"/>
  <c r="EN34"/>
  <c r="EM34"/>
  <c r="EL34"/>
  <c r="EK34"/>
  <c r="EJ34"/>
  <c r="EI34"/>
  <c r="EH34"/>
  <c r="EG34"/>
  <c r="EF34"/>
  <c r="EE34"/>
  <c r="ED34"/>
  <c r="EC34"/>
  <c r="EB34"/>
  <c r="EA34"/>
  <c r="DZ34"/>
  <c r="DY34"/>
  <c r="DX34"/>
  <c r="DW34"/>
  <c r="DV34"/>
  <c r="DU34"/>
  <c r="DT34"/>
  <c r="DS34"/>
  <c r="DR34"/>
  <c r="DQ34"/>
  <c r="DP34"/>
  <c r="DO34"/>
  <c r="DN34"/>
  <c r="DM34"/>
  <c r="DL34"/>
  <c r="DK34"/>
  <c r="DJ34"/>
  <c r="DI34"/>
  <c r="DH34"/>
  <c r="DG34"/>
  <c r="DF34"/>
  <c r="DE34"/>
  <c r="DD34"/>
  <c r="DC34"/>
  <c r="DB34"/>
  <c r="CZ34"/>
  <c r="CY34"/>
  <c r="CX34"/>
  <c r="CW34"/>
  <c r="CV34"/>
  <c r="CU34"/>
  <c r="CT34"/>
  <c r="CS34"/>
  <c r="CR34"/>
  <c r="CQ34"/>
  <c r="CP34"/>
  <c r="CO34"/>
  <c r="CN34"/>
  <c r="CM34"/>
  <c r="CL34"/>
  <c r="CK34"/>
  <c r="CJ34"/>
  <c r="CI34"/>
  <c r="CH34"/>
  <c r="CG34"/>
  <c r="CF34"/>
  <c r="CE34"/>
  <c r="CD34"/>
  <c r="CC34"/>
  <c r="CB34"/>
  <c r="CA34"/>
  <c r="BZ34"/>
  <c r="BY34"/>
  <c r="BX34"/>
  <c r="BW34"/>
  <c r="BV34"/>
  <c r="BU34"/>
  <c r="BT34"/>
  <c r="BS34"/>
  <c r="BR34"/>
  <c r="BQ34"/>
  <c r="BP34"/>
  <c r="BO34"/>
  <c r="BN34"/>
  <c r="BM34"/>
  <c r="BL34"/>
  <c r="BK34"/>
  <c r="BI34"/>
  <c r="BH34"/>
  <c r="BG34"/>
  <c r="BF34"/>
  <c r="BE34"/>
  <c r="BD34"/>
  <c r="BC34"/>
  <c r="BB34"/>
  <c r="BA34"/>
  <c r="AZ34"/>
  <c r="AY34"/>
  <c r="AX34"/>
  <c r="AW34"/>
  <c r="AV34"/>
  <c r="AU34"/>
  <c r="AT34"/>
  <c r="AS34"/>
  <c r="AR34"/>
  <c r="AQ34"/>
  <c r="AP34"/>
  <c r="AO34"/>
  <c r="AN34"/>
  <c r="AL34"/>
  <c r="AK34"/>
  <c r="AJ34"/>
  <c r="AI34"/>
  <c r="AH34"/>
  <c r="AG34"/>
  <c r="AF34"/>
  <c r="AE34"/>
  <c r="AD34"/>
  <c r="AC34"/>
  <c r="AB34"/>
  <c r="AA34"/>
  <c r="Z34"/>
  <c r="Y34"/>
  <c r="X34"/>
  <c r="W34"/>
  <c r="V34"/>
  <c r="U34"/>
  <c r="T34"/>
  <c r="S34"/>
  <c r="R34"/>
  <c r="Q34"/>
  <c r="N34"/>
  <c r="IQ33"/>
  <c r="IP33"/>
  <c r="IO33"/>
  <c r="IN33"/>
  <c r="IM33"/>
  <c r="IL33"/>
  <c r="IK33"/>
  <c r="IJ33"/>
  <c r="II33"/>
  <c r="IH33"/>
  <c r="IG33"/>
  <c r="IF33"/>
  <c r="IE33"/>
  <c r="ID33"/>
  <c r="IC33"/>
  <c r="IB33"/>
  <c r="IA33"/>
  <c r="HZ33"/>
  <c r="HY33"/>
  <c r="HX33"/>
  <c r="HW33"/>
  <c r="HV33"/>
  <c r="HT33"/>
  <c r="HS33"/>
  <c r="HR33"/>
  <c r="HQ33"/>
  <c r="HP33"/>
  <c r="HO33"/>
  <c r="HN33"/>
  <c r="HM33"/>
  <c r="HL33"/>
  <c r="HK33"/>
  <c r="HJ33"/>
  <c r="HI33"/>
  <c r="HH33"/>
  <c r="HG33"/>
  <c r="HF33"/>
  <c r="HE33"/>
  <c r="HD33"/>
  <c r="HC33"/>
  <c r="HB33"/>
  <c r="HA33"/>
  <c r="GZ33"/>
  <c r="GY33"/>
  <c r="GW33"/>
  <c r="GV33"/>
  <c r="GU33"/>
  <c r="GT33"/>
  <c r="GS33"/>
  <c r="GR33"/>
  <c r="GQ33"/>
  <c r="GP33"/>
  <c r="GO33"/>
  <c r="GN33"/>
  <c r="GM33"/>
  <c r="GL33"/>
  <c r="GK33"/>
  <c r="GJ33"/>
  <c r="GI33"/>
  <c r="GH33"/>
  <c r="GG33"/>
  <c r="GF33"/>
  <c r="GE33"/>
  <c r="GD33"/>
  <c r="GC33"/>
  <c r="GB33"/>
  <c r="FZ33"/>
  <c r="FY33"/>
  <c r="FX33"/>
  <c r="FW33"/>
  <c r="FV33"/>
  <c r="FU33"/>
  <c r="FT33"/>
  <c r="FS33"/>
  <c r="FR33"/>
  <c r="FQ33"/>
  <c r="FP33"/>
  <c r="FO33"/>
  <c r="FN33"/>
  <c r="FM33"/>
  <c r="FL33"/>
  <c r="FK33"/>
  <c r="FJ33"/>
  <c r="FI33"/>
  <c r="FH33"/>
  <c r="FG33"/>
  <c r="FF33"/>
  <c r="FE33"/>
  <c r="EU33"/>
  <c r="ET33"/>
  <c r="EQ33"/>
  <c r="EP33"/>
  <c r="EO33"/>
  <c r="EN33"/>
  <c r="EM33"/>
  <c r="EL33"/>
  <c r="EK33"/>
  <c r="EJ33"/>
  <c r="EI33"/>
  <c r="EH33"/>
  <c r="EG33"/>
  <c r="EF33"/>
  <c r="EE33"/>
  <c r="ED33"/>
  <c r="EC33"/>
  <c r="EB33"/>
  <c r="EA33"/>
  <c r="DZ33"/>
  <c r="DY33"/>
  <c r="DX33"/>
  <c r="DW33"/>
  <c r="DV33"/>
  <c r="DU33"/>
  <c r="DT33"/>
  <c r="DS33"/>
  <c r="DR33"/>
  <c r="DQ33"/>
  <c r="DP33"/>
  <c r="DO33"/>
  <c r="DN33"/>
  <c r="DM33"/>
  <c r="DL33"/>
  <c r="DK33"/>
  <c r="DJ33"/>
  <c r="DI33"/>
  <c r="DH33"/>
  <c r="DG33"/>
  <c r="DF33"/>
  <c r="DE33"/>
  <c r="DD33"/>
  <c r="DC33"/>
  <c r="DB33"/>
  <c r="CZ33"/>
  <c r="CY33"/>
  <c r="CX33"/>
  <c r="CW33"/>
  <c r="CV33"/>
  <c r="CU33"/>
  <c r="CT33"/>
  <c r="CS33"/>
  <c r="CR33"/>
  <c r="CQ33"/>
  <c r="CP33"/>
  <c r="CO33"/>
  <c r="CN33"/>
  <c r="CM33"/>
  <c r="CL33"/>
  <c r="CK33"/>
  <c r="CJ33"/>
  <c r="CI33"/>
  <c r="CH33"/>
  <c r="CG33"/>
  <c r="CF33"/>
  <c r="CE33"/>
  <c r="CD33"/>
  <c r="CC33"/>
  <c r="CB33"/>
  <c r="CA33"/>
  <c r="BZ33"/>
  <c r="BY33"/>
  <c r="BX33"/>
  <c r="BW33"/>
  <c r="BV33"/>
  <c r="BU33"/>
  <c r="BT33"/>
  <c r="BS33"/>
  <c r="BR33"/>
  <c r="BQ33"/>
  <c r="BP33"/>
  <c r="BO33"/>
  <c r="BN33"/>
  <c r="BM33"/>
  <c r="BL33"/>
  <c r="BK33"/>
  <c r="BI33"/>
  <c r="BH33"/>
  <c r="BG33"/>
  <c r="BF33"/>
  <c r="BE33"/>
  <c r="BD33"/>
  <c r="BC33"/>
  <c r="BB33"/>
  <c r="BA33"/>
  <c r="AZ33"/>
  <c r="AY33"/>
  <c r="AX33"/>
  <c r="AW33"/>
  <c r="AV33"/>
  <c r="AU33"/>
  <c r="AT33"/>
  <c r="AS33"/>
  <c r="AR33"/>
  <c r="AQ33"/>
  <c r="AP33"/>
  <c r="AO33"/>
  <c r="AN33"/>
  <c r="AL33"/>
  <c r="AK33"/>
  <c r="AJ33"/>
  <c r="AI33"/>
  <c r="AH33"/>
  <c r="AG33"/>
  <c r="AF33"/>
  <c r="AE33"/>
  <c r="AD33"/>
  <c r="AC33"/>
  <c r="AB33"/>
  <c r="AA33"/>
  <c r="Z33"/>
  <c r="Y33"/>
  <c r="X33"/>
  <c r="W33"/>
  <c r="V33"/>
  <c r="U33"/>
  <c r="T33"/>
  <c r="S33"/>
  <c r="R33"/>
  <c r="Q33"/>
  <c r="N33"/>
  <c r="IQ32"/>
  <c r="IP32"/>
  <c r="IO32"/>
  <c r="IN32"/>
  <c r="IM32"/>
  <c r="IL32"/>
  <c r="IK32"/>
  <c r="IJ32"/>
  <c r="II32"/>
  <c r="IH32"/>
  <c r="IG32"/>
  <c r="IF32"/>
  <c r="IE32"/>
  <c r="ID32"/>
  <c r="IC32"/>
  <c r="IB32"/>
  <c r="IA32"/>
  <c r="HZ32"/>
  <c r="HY32"/>
  <c r="HX32"/>
  <c r="HW32"/>
  <c r="HV32"/>
  <c r="HT32"/>
  <c r="HS32"/>
  <c r="HR32"/>
  <c r="HQ32"/>
  <c r="HP32"/>
  <c r="HO32"/>
  <c r="HN32"/>
  <c r="HM32"/>
  <c r="HL32"/>
  <c r="HK32"/>
  <c r="HJ32"/>
  <c r="HI32"/>
  <c r="HH32"/>
  <c r="HG32"/>
  <c r="HF32"/>
  <c r="HE32"/>
  <c r="HD32"/>
  <c r="HC32"/>
  <c r="HB32"/>
  <c r="HA32"/>
  <c r="GZ32"/>
  <c r="GY32"/>
  <c r="GW32"/>
  <c r="GV32"/>
  <c r="GU32"/>
  <c r="GT32"/>
  <c r="GS32"/>
  <c r="GR32"/>
  <c r="GQ32"/>
  <c r="GP32"/>
  <c r="GO32"/>
  <c r="GN32"/>
  <c r="GM32"/>
  <c r="GL32"/>
  <c r="GK32"/>
  <c r="GJ32"/>
  <c r="GI32"/>
  <c r="GH32"/>
  <c r="GG32"/>
  <c r="GF32"/>
  <c r="GE32"/>
  <c r="GD32"/>
  <c r="GC32"/>
  <c r="GB32"/>
  <c r="FZ32"/>
  <c r="FY32"/>
  <c r="FX32"/>
  <c r="FW32"/>
  <c r="FV32"/>
  <c r="FU32"/>
  <c r="FT32"/>
  <c r="FS32"/>
  <c r="FR32"/>
  <c r="FQ32"/>
  <c r="FP32"/>
  <c r="FO32"/>
  <c r="FN32"/>
  <c r="FM32"/>
  <c r="FL32"/>
  <c r="FK32"/>
  <c r="FJ32"/>
  <c r="FI32"/>
  <c r="FH32"/>
  <c r="FG32"/>
  <c r="FF32"/>
  <c r="FE32"/>
  <c r="EU32"/>
  <c r="ET32"/>
  <c r="EQ32"/>
  <c r="EP32"/>
  <c r="EO32"/>
  <c r="EN32"/>
  <c r="EM32"/>
  <c r="EL32"/>
  <c r="EK32"/>
  <c r="EJ32"/>
  <c r="EI32"/>
  <c r="EH32"/>
  <c r="EG32"/>
  <c r="EF32"/>
  <c r="EE32"/>
  <c r="ED32"/>
  <c r="EC32"/>
  <c r="EB32"/>
  <c r="EA32"/>
  <c r="DZ32"/>
  <c r="DY32"/>
  <c r="DX32"/>
  <c r="DW32"/>
  <c r="DV32"/>
  <c r="DU32"/>
  <c r="DT32"/>
  <c r="DS32"/>
  <c r="DR32"/>
  <c r="DQ32"/>
  <c r="DP32"/>
  <c r="DO32"/>
  <c r="DN32"/>
  <c r="DM32"/>
  <c r="DL32"/>
  <c r="DK32"/>
  <c r="DJ32"/>
  <c r="DI32"/>
  <c r="DH32"/>
  <c r="DG32"/>
  <c r="DF32"/>
  <c r="DE32"/>
  <c r="DD32"/>
  <c r="DC32"/>
  <c r="DB32"/>
  <c r="CZ32"/>
  <c r="CY32"/>
  <c r="CX32"/>
  <c r="CW32"/>
  <c r="CV32"/>
  <c r="CU32"/>
  <c r="CT32"/>
  <c r="CS32"/>
  <c r="CR32"/>
  <c r="CQ32"/>
  <c r="CP32"/>
  <c r="CO32"/>
  <c r="CN32"/>
  <c r="CM32"/>
  <c r="CL32"/>
  <c r="CK32"/>
  <c r="CJ32"/>
  <c r="CI32"/>
  <c r="CH32"/>
  <c r="CG32"/>
  <c r="CF32"/>
  <c r="CE32"/>
  <c r="CD32"/>
  <c r="CC32"/>
  <c r="CB32"/>
  <c r="CA32"/>
  <c r="BZ32"/>
  <c r="BY32"/>
  <c r="BX32"/>
  <c r="BW32"/>
  <c r="BV32"/>
  <c r="BU32"/>
  <c r="BT32"/>
  <c r="BS32"/>
  <c r="BR32"/>
  <c r="BQ32"/>
  <c r="BP32"/>
  <c r="BO32"/>
  <c r="BN32"/>
  <c r="BM32"/>
  <c r="BL32"/>
  <c r="BK32"/>
  <c r="BI32"/>
  <c r="BH32"/>
  <c r="BG32"/>
  <c r="BF32"/>
  <c r="BE32"/>
  <c r="BD32"/>
  <c r="BC32"/>
  <c r="BB32"/>
  <c r="BA32"/>
  <c r="AZ32"/>
  <c r="AY32"/>
  <c r="AX32"/>
  <c r="AW32"/>
  <c r="AV32"/>
  <c r="AU32"/>
  <c r="AT32"/>
  <c r="AS32"/>
  <c r="AR32"/>
  <c r="AQ32"/>
  <c r="AP32"/>
  <c r="AO32"/>
  <c r="AN32"/>
  <c r="AL32"/>
  <c r="AK32"/>
  <c r="AJ32"/>
  <c r="AI32"/>
  <c r="AH32"/>
  <c r="AG32"/>
  <c r="AF32"/>
  <c r="AE32"/>
  <c r="AD32"/>
  <c r="AC32"/>
  <c r="AB32"/>
  <c r="AA32"/>
  <c r="Z32"/>
  <c r="Y32"/>
  <c r="X32"/>
  <c r="W32"/>
  <c r="V32"/>
  <c r="U32"/>
  <c r="T32"/>
  <c r="S32"/>
  <c r="R32"/>
  <c r="Q32"/>
  <c r="N32"/>
  <c r="IQ31"/>
  <c r="IP31"/>
  <c r="IO31"/>
  <c r="IN31"/>
  <c r="IM31"/>
  <c r="IL31"/>
  <c r="IK31"/>
  <c r="IJ31"/>
  <c r="II31"/>
  <c r="IH31"/>
  <c r="IG31"/>
  <c r="IF31"/>
  <c r="IE31"/>
  <c r="ID31"/>
  <c r="IC31"/>
  <c r="IB31"/>
  <c r="IA31"/>
  <c r="HZ31"/>
  <c r="HY31"/>
  <c r="HX31"/>
  <c r="HW31"/>
  <c r="HV31"/>
  <c r="HT31"/>
  <c r="HS31"/>
  <c r="HR31"/>
  <c r="HQ31"/>
  <c r="HP31"/>
  <c r="HO31"/>
  <c r="HN31"/>
  <c r="HM31"/>
  <c r="HL31"/>
  <c r="HK31"/>
  <c r="HJ31"/>
  <c r="HI31"/>
  <c r="HH31"/>
  <c r="HG31"/>
  <c r="HF31"/>
  <c r="HE31"/>
  <c r="HD31"/>
  <c r="HC31"/>
  <c r="HB31"/>
  <c r="HA31"/>
  <c r="GZ31"/>
  <c r="GY31"/>
  <c r="GW31"/>
  <c r="GV31"/>
  <c r="GU31"/>
  <c r="GT31"/>
  <c r="GS31"/>
  <c r="GR31"/>
  <c r="GQ31"/>
  <c r="GP31"/>
  <c r="GO31"/>
  <c r="GN31"/>
  <c r="GM31"/>
  <c r="GL31"/>
  <c r="GK31"/>
  <c r="GJ31"/>
  <c r="GI31"/>
  <c r="GH31"/>
  <c r="GG31"/>
  <c r="GF31"/>
  <c r="GE31"/>
  <c r="GD31"/>
  <c r="GC31"/>
  <c r="GB31"/>
  <c r="FZ31"/>
  <c r="FY31"/>
  <c r="FX31"/>
  <c r="FW31"/>
  <c r="FV31"/>
  <c r="FU31"/>
  <c r="FT31"/>
  <c r="FS31"/>
  <c r="FR31"/>
  <c r="FQ31"/>
  <c r="FP31"/>
  <c r="FO31"/>
  <c r="FN31"/>
  <c r="FM31"/>
  <c r="FL31"/>
  <c r="FK31"/>
  <c r="FJ31"/>
  <c r="FI31"/>
  <c r="FH31"/>
  <c r="FG31"/>
  <c r="FF31"/>
  <c r="FE31"/>
  <c r="EU31"/>
  <c r="ET31"/>
  <c r="EQ31"/>
  <c r="EP31"/>
  <c r="EO31"/>
  <c r="EN31"/>
  <c r="EM31"/>
  <c r="EL31"/>
  <c r="EK31"/>
  <c r="EJ31"/>
  <c r="EI31"/>
  <c r="EH31"/>
  <c r="EG31"/>
  <c r="EF31"/>
  <c r="EE31"/>
  <c r="ED31"/>
  <c r="EC31"/>
  <c r="EB31"/>
  <c r="EA31"/>
  <c r="DZ31"/>
  <c r="DY31"/>
  <c r="DX31"/>
  <c r="DW31"/>
  <c r="DV31"/>
  <c r="DU31"/>
  <c r="DT31"/>
  <c r="DS31"/>
  <c r="DR31"/>
  <c r="DQ31"/>
  <c r="DP31"/>
  <c r="DO31"/>
  <c r="DN31"/>
  <c r="DM31"/>
  <c r="DL31"/>
  <c r="DK31"/>
  <c r="DJ31"/>
  <c r="DI31"/>
  <c r="DH31"/>
  <c r="DG31"/>
  <c r="DF31"/>
  <c r="DE31"/>
  <c r="DD31"/>
  <c r="DC31"/>
  <c r="DB31"/>
  <c r="CZ31"/>
  <c r="CY31"/>
  <c r="CX31"/>
  <c r="CW31"/>
  <c r="CV31"/>
  <c r="CU31"/>
  <c r="CT31"/>
  <c r="CS31"/>
  <c r="CR31"/>
  <c r="CQ31"/>
  <c r="CP31"/>
  <c r="CO31"/>
  <c r="CN31"/>
  <c r="CM31"/>
  <c r="CL31"/>
  <c r="CK31"/>
  <c r="CJ31"/>
  <c r="CI31"/>
  <c r="CH31"/>
  <c r="CG31"/>
  <c r="CF31"/>
  <c r="CE31"/>
  <c r="CD31"/>
  <c r="CC31"/>
  <c r="CB31"/>
  <c r="CA31"/>
  <c r="BZ31"/>
  <c r="BY31"/>
  <c r="BX31"/>
  <c r="BW31"/>
  <c r="BV31"/>
  <c r="BU31"/>
  <c r="BT31"/>
  <c r="BS31"/>
  <c r="BR31"/>
  <c r="BQ31"/>
  <c r="BP31"/>
  <c r="BO31"/>
  <c r="BN31"/>
  <c r="BM31"/>
  <c r="BL31"/>
  <c r="BK31"/>
  <c r="BI31"/>
  <c r="BH31"/>
  <c r="BG31"/>
  <c r="BF31"/>
  <c r="BE31"/>
  <c r="BD31"/>
  <c r="BC31"/>
  <c r="BB31"/>
  <c r="BA31"/>
  <c r="AZ31"/>
  <c r="AY31"/>
  <c r="AX31"/>
  <c r="AW31"/>
  <c r="AV31"/>
  <c r="AU31"/>
  <c r="AT31"/>
  <c r="AS31"/>
  <c r="AR31"/>
  <c r="AQ31"/>
  <c r="AP31"/>
  <c r="AO31"/>
  <c r="AN31"/>
  <c r="AL31"/>
  <c r="AK31"/>
  <c r="AJ31"/>
  <c r="AI31"/>
  <c r="AH31"/>
  <c r="AG31"/>
  <c r="AF31"/>
  <c r="AE31"/>
  <c r="AD31"/>
  <c r="AC31"/>
  <c r="AB31"/>
  <c r="AA31"/>
  <c r="Z31"/>
  <c r="Y31"/>
  <c r="X31"/>
  <c r="W31"/>
  <c r="V31"/>
  <c r="U31"/>
  <c r="T31"/>
  <c r="S31"/>
  <c r="R31"/>
  <c r="Q31"/>
  <c r="N31"/>
  <c r="EY31"/>
  <c r="IQ30"/>
  <c r="IP30"/>
  <c r="IO30"/>
  <c r="IN30"/>
  <c r="IM30"/>
  <c r="IL30"/>
  <c r="IK30"/>
  <c r="IJ30"/>
  <c r="II30"/>
  <c r="IH30"/>
  <c r="IG30"/>
  <c r="IF30"/>
  <c r="IE30"/>
  <c r="ID30"/>
  <c r="IC30"/>
  <c r="IB30"/>
  <c r="IA30"/>
  <c r="HZ30"/>
  <c r="HY30"/>
  <c r="HX30"/>
  <c r="HW30"/>
  <c r="HV30"/>
  <c r="HT30"/>
  <c r="HS30"/>
  <c r="HR30"/>
  <c r="HQ30"/>
  <c r="HP30"/>
  <c r="HO30"/>
  <c r="HN30"/>
  <c r="HM30"/>
  <c r="HL30"/>
  <c r="HK30"/>
  <c r="HJ30"/>
  <c r="HI30"/>
  <c r="HH30"/>
  <c r="HG30"/>
  <c r="HF30"/>
  <c r="HE30"/>
  <c r="HD30"/>
  <c r="HC30"/>
  <c r="HB30"/>
  <c r="HA30"/>
  <c r="GZ30"/>
  <c r="GY30"/>
  <c r="GW30"/>
  <c r="GV30"/>
  <c r="GU30"/>
  <c r="GT30"/>
  <c r="GS30"/>
  <c r="GR30"/>
  <c r="GQ30"/>
  <c r="GP30"/>
  <c r="GO30"/>
  <c r="GN30"/>
  <c r="GM30"/>
  <c r="GL30"/>
  <c r="GK30"/>
  <c r="GJ30"/>
  <c r="GI30"/>
  <c r="GH30"/>
  <c r="GG30"/>
  <c r="GF30"/>
  <c r="GE30"/>
  <c r="GD30"/>
  <c r="GC30"/>
  <c r="GB30"/>
  <c r="FZ30"/>
  <c r="FY30"/>
  <c r="FX30"/>
  <c r="FW30"/>
  <c r="FV30"/>
  <c r="FU30"/>
  <c r="FT30"/>
  <c r="FS30"/>
  <c r="FR30"/>
  <c r="FQ30"/>
  <c r="FP30"/>
  <c r="FO30"/>
  <c r="FN30"/>
  <c r="FM30"/>
  <c r="FL30"/>
  <c r="FK30"/>
  <c r="FJ30"/>
  <c r="FI30"/>
  <c r="FH30"/>
  <c r="FG30"/>
  <c r="FF30"/>
  <c r="FE30"/>
  <c r="EU30"/>
  <c r="ET30"/>
  <c r="EQ30"/>
  <c r="EP30"/>
  <c r="EO30"/>
  <c r="EN30"/>
  <c r="EM30"/>
  <c r="EL30"/>
  <c r="EK30"/>
  <c r="EJ30"/>
  <c r="EI30"/>
  <c r="EH30"/>
  <c r="EG30"/>
  <c r="EF30"/>
  <c r="EE30"/>
  <c r="ED30"/>
  <c r="EC30"/>
  <c r="EB30"/>
  <c r="EA30"/>
  <c r="DZ30"/>
  <c r="DY30"/>
  <c r="DX30"/>
  <c r="DW30"/>
  <c r="DV30"/>
  <c r="DU30"/>
  <c r="DT30"/>
  <c r="DS30"/>
  <c r="DR30"/>
  <c r="DQ30"/>
  <c r="DP30"/>
  <c r="DO30"/>
  <c r="DN30"/>
  <c r="DM30"/>
  <c r="DL30"/>
  <c r="DK30"/>
  <c r="DJ30"/>
  <c r="DI30"/>
  <c r="DH30"/>
  <c r="DG30"/>
  <c r="DF30"/>
  <c r="DE30"/>
  <c r="DD30"/>
  <c r="DC30"/>
  <c r="DB30"/>
  <c r="CZ30"/>
  <c r="CY30"/>
  <c r="CX30"/>
  <c r="CW30"/>
  <c r="CV30"/>
  <c r="CU30"/>
  <c r="CT30"/>
  <c r="CS30"/>
  <c r="CR30"/>
  <c r="CQ30"/>
  <c r="CP30"/>
  <c r="CO30"/>
  <c r="CN30"/>
  <c r="CM30"/>
  <c r="CL30"/>
  <c r="CK30"/>
  <c r="CJ30"/>
  <c r="CI30"/>
  <c r="CH30"/>
  <c r="CG30"/>
  <c r="CF30"/>
  <c r="CE30"/>
  <c r="CD30"/>
  <c r="CC30"/>
  <c r="CB30"/>
  <c r="CA30"/>
  <c r="BZ30"/>
  <c r="BY30"/>
  <c r="BX30"/>
  <c r="BW30"/>
  <c r="BV30"/>
  <c r="BU30"/>
  <c r="BT30"/>
  <c r="BS30"/>
  <c r="BR30"/>
  <c r="BQ30"/>
  <c r="BP30"/>
  <c r="BO30"/>
  <c r="BN30"/>
  <c r="BM30"/>
  <c r="BL30"/>
  <c r="BK30"/>
  <c r="BI30"/>
  <c r="BH30"/>
  <c r="BG30"/>
  <c r="BF30"/>
  <c r="BE30"/>
  <c r="BD30"/>
  <c r="BC30"/>
  <c r="BB30"/>
  <c r="BA30"/>
  <c r="AZ30"/>
  <c r="AY30"/>
  <c r="AX30"/>
  <c r="AW30"/>
  <c r="AV30"/>
  <c r="AU30"/>
  <c r="AT30"/>
  <c r="AS30"/>
  <c r="AR30"/>
  <c r="AQ30"/>
  <c r="AP30"/>
  <c r="AO30"/>
  <c r="AN30"/>
  <c r="AL30"/>
  <c r="AK30"/>
  <c r="AJ30"/>
  <c r="AI30"/>
  <c r="AH30"/>
  <c r="AG30"/>
  <c r="AF30"/>
  <c r="AE30"/>
  <c r="AD30"/>
  <c r="AC30"/>
  <c r="AB30"/>
  <c r="AA30"/>
  <c r="Z30"/>
  <c r="Y30"/>
  <c r="X30"/>
  <c r="W30"/>
  <c r="V30"/>
  <c r="U30"/>
  <c r="T30"/>
  <c r="S30"/>
  <c r="R30"/>
  <c r="Q30"/>
  <c r="N30"/>
  <c r="EY30"/>
  <c r="IQ29"/>
  <c r="IP29"/>
  <c r="IO29"/>
  <c r="IN29"/>
  <c r="IM29"/>
  <c r="IL29"/>
  <c r="IK29"/>
  <c r="IJ29"/>
  <c r="II29"/>
  <c r="IH29"/>
  <c r="IG29"/>
  <c r="IF29"/>
  <c r="IE29"/>
  <c r="ID29"/>
  <c r="IC29"/>
  <c r="IB29"/>
  <c r="IA29"/>
  <c r="HZ29"/>
  <c r="HY29"/>
  <c r="HX29"/>
  <c r="HW29"/>
  <c r="HV29"/>
  <c r="HT29"/>
  <c r="HS29"/>
  <c r="HR29"/>
  <c r="HQ29"/>
  <c r="HP29"/>
  <c r="HO29"/>
  <c r="HN29"/>
  <c r="HM29"/>
  <c r="HL29"/>
  <c r="HK29"/>
  <c r="HJ29"/>
  <c r="HI29"/>
  <c r="HH29"/>
  <c r="HG29"/>
  <c r="HF29"/>
  <c r="HE29"/>
  <c r="HD29"/>
  <c r="HC29"/>
  <c r="HB29"/>
  <c r="HA29"/>
  <c r="GZ29"/>
  <c r="GY29"/>
  <c r="GW29"/>
  <c r="GV29"/>
  <c r="GU29"/>
  <c r="GT29"/>
  <c r="GS29"/>
  <c r="GR29"/>
  <c r="GQ29"/>
  <c r="GP29"/>
  <c r="GO29"/>
  <c r="GN29"/>
  <c r="GM29"/>
  <c r="GL29"/>
  <c r="GK29"/>
  <c r="GJ29"/>
  <c r="GI29"/>
  <c r="GH29"/>
  <c r="GG29"/>
  <c r="GF29"/>
  <c r="GE29"/>
  <c r="GD29"/>
  <c r="GC29"/>
  <c r="GB29"/>
  <c r="FZ29"/>
  <c r="FY29"/>
  <c r="FX29"/>
  <c r="FW29"/>
  <c r="FV29"/>
  <c r="FU29"/>
  <c r="FT29"/>
  <c r="FS29"/>
  <c r="FR29"/>
  <c r="FQ29"/>
  <c r="FP29"/>
  <c r="FO29"/>
  <c r="FN29"/>
  <c r="FM29"/>
  <c r="FL29"/>
  <c r="FK29"/>
  <c r="FJ29"/>
  <c r="FI29"/>
  <c r="FH29"/>
  <c r="FG29"/>
  <c r="FF29"/>
  <c r="FE29"/>
  <c r="EU29"/>
  <c r="ET29"/>
  <c r="EQ29"/>
  <c r="EP29"/>
  <c r="EO29"/>
  <c r="EN29"/>
  <c r="EM29"/>
  <c r="EL29"/>
  <c r="EK29"/>
  <c r="EJ29"/>
  <c r="EI29"/>
  <c r="EH29"/>
  <c r="EG29"/>
  <c r="EF29"/>
  <c r="EE29"/>
  <c r="ED29"/>
  <c r="EC29"/>
  <c r="EB29"/>
  <c r="EA29"/>
  <c r="DZ29"/>
  <c r="DY29"/>
  <c r="DX29"/>
  <c r="DW29"/>
  <c r="DV29"/>
  <c r="DU29"/>
  <c r="DT29"/>
  <c r="DS29"/>
  <c r="DR29"/>
  <c r="DQ29"/>
  <c r="DP29"/>
  <c r="DO29"/>
  <c r="DN29"/>
  <c r="DM29"/>
  <c r="DL29"/>
  <c r="DK29"/>
  <c r="DJ29"/>
  <c r="DI29"/>
  <c r="DH29"/>
  <c r="DG29"/>
  <c r="DF29"/>
  <c r="DE29"/>
  <c r="DD29"/>
  <c r="DC29"/>
  <c r="DB29"/>
  <c r="CZ29"/>
  <c r="CY29"/>
  <c r="CX29"/>
  <c r="CW29"/>
  <c r="CV29"/>
  <c r="CU29"/>
  <c r="CT29"/>
  <c r="CS29"/>
  <c r="CR29"/>
  <c r="CQ29"/>
  <c r="CP29"/>
  <c r="CO29"/>
  <c r="CN29"/>
  <c r="CM29"/>
  <c r="CL29"/>
  <c r="CK29"/>
  <c r="CJ29"/>
  <c r="CI29"/>
  <c r="CH29"/>
  <c r="CG29"/>
  <c r="CF29"/>
  <c r="CE29"/>
  <c r="CD29"/>
  <c r="CC29"/>
  <c r="CB29"/>
  <c r="CA29"/>
  <c r="BZ29"/>
  <c r="BY29"/>
  <c r="BX29"/>
  <c r="BW29"/>
  <c r="BV29"/>
  <c r="BU29"/>
  <c r="BT29"/>
  <c r="BS29"/>
  <c r="BR29"/>
  <c r="BQ29"/>
  <c r="BP29"/>
  <c r="BO29"/>
  <c r="BN29"/>
  <c r="BM29"/>
  <c r="BL29"/>
  <c r="BK29"/>
  <c r="BI29"/>
  <c r="BH29"/>
  <c r="BG29"/>
  <c r="BF29"/>
  <c r="BE29"/>
  <c r="BD29"/>
  <c r="BC29"/>
  <c r="BB29"/>
  <c r="BA29"/>
  <c r="AZ29"/>
  <c r="AY29"/>
  <c r="AX29"/>
  <c r="AW29"/>
  <c r="AV29"/>
  <c r="AU29"/>
  <c r="AT29"/>
  <c r="AS29"/>
  <c r="AR29"/>
  <c r="AQ29"/>
  <c r="AP29"/>
  <c r="AO29"/>
  <c r="AN29"/>
  <c r="AL29"/>
  <c r="AK29"/>
  <c r="AJ29"/>
  <c r="AI29"/>
  <c r="AH29"/>
  <c r="AG29"/>
  <c r="AF29"/>
  <c r="AE29"/>
  <c r="AD29"/>
  <c r="AC29"/>
  <c r="AB29"/>
  <c r="AA29"/>
  <c r="Z29"/>
  <c r="Y29"/>
  <c r="X29"/>
  <c r="W29"/>
  <c r="V29"/>
  <c r="U29"/>
  <c r="T29"/>
  <c r="S29"/>
  <c r="R29"/>
  <c r="Q29"/>
  <c r="N29"/>
  <c r="IQ28"/>
  <c r="IP28"/>
  <c r="IO28"/>
  <c r="IN28"/>
  <c r="IM28"/>
  <c r="IL28"/>
  <c r="IK28"/>
  <c r="IJ28"/>
  <c r="II28"/>
  <c r="IH28"/>
  <c r="IG28"/>
  <c r="IF28"/>
  <c r="IE28"/>
  <c r="ID28"/>
  <c r="IC28"/>
  <c r="IB28"/>
  <c r="IA28"/>
  <c r="HZ28"/>
  <c r="HY28"/>
  <c r="HX28"/>
  <c r="HW28"/>
  <c r="HV28"/>
  <c r="HT28"/>
  <c r="HS28"/>
  <c r="HR28"/>
  <c r="HQ28"/>
  <c r="HP28"/>
  <c r="HO28"/>
  <c r="HN28"/>
  <c r="HM28"/>
  <c r="HL28"/>
  <c r="HK28"/>
  <c r="HJ28"/>
  <c r="HI28"/>
  <c r="HH28"/>
  <c r="HG28"/>
  <c r="HF28"/>
  <c r="HE28"/>
  <c r="HD28"/>
  <c r="HC28"/>
  <c r="HB28"/>
  <c r="HA28"/>
  <c r="GZ28"/>
  <c r="GY28"/>
  <c r="GW28"/>
  <c r="GV28"/>
  <c r="GU28"/>
  <c r="GT28"/>
  <c r="GS28"/>
  <c r="GR28"/>
  <c r="GQ28"/>
  <c r="GP28"/>
  <c r="GO28"/>
  <c r="GN28"/>
  <c r="GM28"/>
  <c r="GL28"/>
  <c r="GK28"/>
  <c r="GJ28"/>
  <c r="GI28"/>
  <c r="GH28"/>
  <c r="GG28"/>
  <c r="GF28"/>
  <c r="GE28"/>
  <c r="GD28"/>
  <c r="GC28"/>
  <c r="GB28"/>
  <c r="FZ28"/>
  <c r="FY28"/>
  <c r="FX28"/>
  <c r="FW28"/>
  <c r="FV28"/>
  <c r="FU28"/>
  <c r="FT28"/>
  <c r="FS28"/>
  <c r="FR28"/>
  <c r="FQ28"/>
  <c r="FP28"/>
  <c r="FO28"/>
  <c r="FN28"/>
  <c r="FM28"/>
  <c r="FL28"/>
  <c r="FK28"/>
  <c r="FJ28"/>
  <c r="FI28"/>
  <c r="FH28"/>
  <c r="FG28"/>
  <c r="FF28"/>
  <c r="FE28"/>
  <c r="EU28"/>
  <c r="ET28"/>
  <c r="EQ28"/>
  <c r="EP28"/>
  <c r="EO28"/>
  <c r="EN28"/>
  <c r="EM28"/>
  <c r="EL28"/>
  <c r="EK28"/>
  <c r="EJ28"/>
  <c r="EI28"/>
  <c r="EH28"/>
  <c r="EG28"/>
  <c r="EF28"/>
  <c r="EE28"/>
  <c r="ED28"/>
  <c r="EC28"/>
  <c r="EB28"/>
  <c r="EA28"/>
  <c r="DZ28"/>
  <c r="DY28"/>
  <c r="DX28"/>
  <c r="DW28"/>
  <c r="DV28"/>
  <c r="DU28"/>
  <c r="DT28"/>
  <c r="DS28"/>
  <c r="DR28"/>
  <c r="DQ28"/>
  <c r="DP28"/>
  <c r="DO28"/>
  <c r="DN28"/>
  <c r="DM28"/>
  <c r="DL28"/>
  <c r="DK28"/>
  <c r="DJ28"/>
  <c r="DI28"/>
  <c r="DH28"/>
  <c r="DG28"/>
  <c r="DF28"/>
  <c r="DE28"/>
  <c r="DD28"/>
  <c r="DC28"/>
  <c r="DB28"/>
  <c r="CZ28"/>
  <c r="CY28"/>
  <c r="CX28"/>
  <c r="CW28"/>
  <c r="CV28"/>
  <c r="CU28"/>
  <c r="CT28"/>
  <c r="CS28"/>
  <c r="CR28"/>
  <c r="CQ28"/>
  <c r="CP28"/>
  <c r="CO28"/>
  <c r="CN28"/>
  <c r="CM28"/>
  <c r="CL28"/>
  <c r="CK28"/>
  <c r="CJ28"/>
  <c r="CI28"/>
  <c r="CH28"/>
  <c r="CG28"/>
  <c r="CF28"/>
  <c r="CE28"/>
  <c r="CD28"/>
  <c r="CC28"/>
  <c r="CB28"/>
  <c r="CA28"/>
  <c r="BZ28"/>
  <c r="BY28"/>
  <c r="BX28"/>
  <c r="BW28"/>
  <c r="BV28"/>
  <c r="BU28"/>
  <c r="BT28"/>
  <c r="BS28"/>
  <c r="BR28"/>
  <c r="BQ28"/>
  <c r="BP28"/>
  <c r="BO28"/>
  <c r="BN28"/>
  <c r="BM28"/>
  <c r="BL28"/>
  <c r="BK28"/>
  <c r="BI28"/>
  <c r="BH28"/>
  <c r="BG28"/>
  <c r="BF28"/>
  <c r="BE28"/>
  <c r="BD28"/>
  <c r="BC28"/>
  <c r="BB28"/>
  <c r="BA28"/>
  <c r="AZ28"/>
  <c r="AY28"/>
  <c r="AX28"/>
  <c r="AW28"/>
  <c r="AV28"/>
  <c r="AU28"/>
  <c r="AT28"/>
  <c r="AS28"/>
  <c r="AR28"/>
  <c r="AQ28"/>
  <c r="AP28"/>
  <c r="AO28"/>
  <c r="AN28"/>
  <c r="AL28"/>
  <c r="AK28"/>
  <c r="AJ28"/>
  <c r="AI28"/>
  <c r="AH28"/>
  <c r="AG28"/>
  <c r="AF28"/>
  <c r="AE28"/>
  <c r="AD28"/>
  <c r="AC28"/>
  <c r="AB28"/>
  <c r="AA28"/>
  <c r="Z28"/>
  <c r="Y28"/>
  <c r="X28"/>
  <c r="W28"/>
  <c r="V28"/>
  <c r="U28"/>
  <c r="T28"/>
  <c r="S28"/>
  <c r="R28"/>
  <c r="Q28"/>
  <c r="N28"/>
  <c r="IQ27"/>
  <c r="IP27"/>
  <c r="IO27"/>
  <c r="IN27"/>
  <c r="IM27"/>
  <c r="IL27"/>
  <c r="IK27"/>
  <c r="IJ27"/>
  <c r="II27"/>
  <c r="IH27"/>
  <c r="IG27"/>
  <c r="IF27"/>
  <c r="IE27"/>
  <c r="ID27"/>
  <c r="IC27"/>
  <c r="IB27"/>
  <c r="IA27"/>
  <c r="HZ27"/>
  <c r="HY27"/>
  <c r="HX27"/>
  <c r="HW27"/>
  <c r="HV27"/>
  <c r="HT27"/>
  <c r="HS27"/>
  <c r="HR27"/>
  <c r="HQ27"/>
  <c r="HP27"/>
  <c r="HO27"/>
  <c r="HN27"/>
  <c r="HM27"/>
  <c r="HL27"/>
  <c r="HK27"/>
  <c r="HJ27"/>
  <c r="HI27"/>
  <c r="HH27"/>
  <c r="HG27"/>
  <c r="HF27"/>
  <c r="HE27"/>
  <c r="HD27"/>
  <c r="HC27"/>
  <c r="HB27"/>
  <c r="HA27"/>
  <c r="GZ27"/>
  <c r="GY27"/>
  <c r="GW27"/>
  <c r="GV27"/>
  <c r="GU27"/>
  <c r="GT27"/>
  <c r="GS27"/>
  <c r="GR27"/>
  <c r="GQ27"/>
  <c r="GP27"/>
  <c r="GO27"/>
  <c r="GN27"/>
  <c r="GM27"/>
  <c r="GL27"/>
  <c r="GK27"/>
  <c r="GJ27"/>
  <c r="GI27"/>
  <c r="GH27"/>
  <c r="GG27"/>
  <c r="GF27"/>
  <c r="GE27"/>
  <c r="GD27"/>
  <c r="GC27"/>
  <c r="GB27"/>
  <c r="FZ27"/>
  <c r="FY27"/>
  <c r="FX27"/>
  <c r="FW27"/>
  <c r="FV27"/>
  <c r="FU27"/>
  <c r="FT27"/>
  <c r="FS27"/>
  <c r="FR27"/>
  <c r="FQ27"/>
  <c r="FP27"/>
  <c r="FO27"/>
  <c r="FN27"/>
  <c r="FM27"/>
  <c r="FL27"/>
  <c r="FK27"/>
  <c r="FJ27"/>
  <c r="FI27"/>
  <c r="FH27"/>
  <c r="FG27"/>
  <c r="FF27"/>
  <c r="FE27"/>
  <c r="EU27"/>
  <c r="ET27"/>
  <c r="EQ27"/>
  <c r="EP27"/>
  <c r="EO27"/>
  <c r="EN27"/>
  <c r="EM27"/>
  <c r="EL27"/>
  <c r="EK27"/>
  <c r="EJ27"/>
  <c r="EI27"/>
  <c r="EH27"/>
  <c r="EG27"/>
  <c r="EF27"/>
  <c r="EE27"/>
  <c r="ED27"/>
  <c r="EC27"/>
  <c r="EB27"/>
  <c r="EA27"/>
  <c r="DZ27"/>
  <c r="DY27"/>
  <c r="DX27"/>
  <c r="DW27"/>
  <c r="DV27"/>
  <c r="DU27"/>
  <c r="DT27"/>
  <c r="DS27"/>
  <c r="DR27"/>
  <c r="DQ27"/>
  <c r="DP27"/>
  <c r="DO27"/>
  <c r="DN27"/>
  <c r="DM27"/>
  <c r="DL27"/>
  <c r="DK27"/>
  <c r="DJ27"/>
  <c r="DI27"/>
  <c r="DH27"/>
  <c r="DG27"/>
  <c r="DF27"/>
  <c r="DE27"/>
  <c r="DD27"/>
  <c r="DC27"/>
  <c r="DB27"/>
  <c r="CZ27"/>
  <c r="CY27"/>
  <c r="CX27"/>
  <c r="CW27"/>
  <c r="CV27"/>
  <c r="CU27"/>
  <c r="CT27"/>
  <c r="CS27"/>
  <c r="CR27"/>
  <c r="CQ27"/>
  <c r="CP27"/>
  <c r="CO27"/>
  <c r="CN27"/>
  <c r="CM27"/>
  <c r="CL27"/>
  <c r="CK27"/>
  <c r="CJ27"/>
  <c r="CI27"/>
  <c r="CH27"/>
  <c r="CG27"/>
  <c r="CF27"/>
  <c r="CE27"/>
  <c r="CD27"/>
  <c r="CC27"/>
  <c r="CB27"/>
  <c r="CA27"/>
  <c r="BZ27"/>
  <c r="BY27"/>
  <c r="BX27"/>
  <c r="BW27"/>
  <c r="BV27"/>
  <c r="BU27"/>
  <c r="BT27"/>
  <c r="BS27"/>
  <c r="BR27"/>
  <c r="BQ27"/>
  <c r="BP27"/>
  <c r="BO27"/>
  <c r="BN27"/>
  <c r="BM27"/>
  <c r="BL27"/>
  <c r="BK27"/>
  <c r="BI27"/>
  <c r="BH27"/>
  <c r="BG27"/>
  <c r="BF27"/>
  <c r="BE27"/>
  <c r="BD27"/>
  <c r="BC27"/>
  <c r="BB27"/>
  <c r="BA27"/>
  <c r="AZ27"/>
  <c r="AY27"/>
  <c r="AX27"/>
  <c r="AW27"/>
  <c r="AV27"/>
  <c r="AU27"/>
  <c r="AT27"/>
  <c r="AS27"/>
  <c r="AR27"/>
  <c r="AQ27"/>
  <c r="AP27"/>
  <c r="AO27"/>
  <c r="AN27"/>
  <c r="AL27"/>
  <c r="AK27"/>
  <c r="AJ27"/>
  <c r="AI27"/>
  <c r="AH27"/>
  <c r="AG27"/>
  <c r="AF27"/>
  <c r="AE27"/>
  <c r="AD27"/>
  <c r="AC27"/>
  <c r="AB27"/>
  <c r="AA27"/>
  <c r="Z27"/>
  <c r="Y27"/>
  <c r="X27"/>
  <c r="W27"/>
  <c r="V27"/>
  <c r="U27"/>
  <c r="T27"/>
  <c r="S27"/>
  <c r="R27"/>
  <c r="Q27"/>
  <c r="N27"/>
  <c r="IQ26"/>
  <c r="IP26"/>
  <c r="IO26"/>
  <c r="IN26"/>
  <c r="IM26"/>
  <c r="IL26"/>
  <c r="IK26"/>
  <c r="IJ26"/>
  <c r="II26"/>
  <c r="IH26"/>
  <c r="IG26"/>
  <c r="IF26"/>
  <c r="IE26"/>
  <c r="ID26"/>
  <c r="IC26"/>
  <c r="IB26"/>
  <c r="IA26"/>
  <c r="HZ26"/>
  <c r="HY26"/>
  <c r="HX26"/>
  <c r="HW26"/>
  <c r="HV26"/>
  <c r="HT26"/>
  <c r="HS26"/>
  <c r="HR26"/>
  <c r="HQ26"/>
  <c r="HP26"/>
  <c r="HO26"/>
  <c r="HN26"/>
  <c r="HM26"/>
  <c r="HL26"/>
  <c r="HK26"/>
  <c r="HJ26"/>
  <c r="HI26"/>
  <c r="HH26"/>
  <c r="HG26"/>
  <c r="HF26"/>
  <c r="HE26"/>
  <c r="HD26"/>
  <c r="HC26"/>
  <c r="HB26"/>
  <c r="HA26"/>
  <c r="GZ26"/>
  <c r="GY26"/>
  <c r="GW26"/>
  <c r="GV26"/>
  <c r="GU26"/>
  <c r="GT26"/>
  <c r="GS26"/>
  <c r="GR26"/>
  <c r="GQ26"/>
  <c r="GP26"/>
  <c r="GO26"/>
  <c r="GN26"/>
  <c r="GM26"/>
  <c r="GL26"/>
  <c r="GK26"/>
  <c r="GJ26"/>
  <c r="GI26"/>
  <c r="GH26"/>
  <c r="GG26"/>
  <c r="GF26"/>
  <c r="GE26"/>
  <c r="GD26"/>
  <c r="GC26"/>
  <c r="GB26"/>
  <c r="FZ26"/>
  <c r="FY26"/>
  <c r="FX26"/>
  <c r="FW26"/>
  <c r="FV26"/>
  <c r="FU26"/>
  <c r="FT26"/>
  <c r="FS26"/>
  <c r="FR26"/>
  <c r="FQ26"/>
  <c r="FP26"/>
  <c r="FO26"/>
  <c r="FN26"/>
  <c r="FM26"/>
  <c r="FL26"/>
  <c r="FK26"/>
  <c r="FJ26"/>
  <c r="FI26"/>
  <c r="FH26"/>
  <c r="FG26"/>
  <c r="FF26"/>
  <c r="FE26"/>
  <c r="EU26"/>
  <c r="ET26"/>
  <c r="EQ26"/>
  <c r="EP26"/>
  <c r="EO26"/>
  <c r="EN26"/>
  <c r="EM26"/>
  <c r="EL26"/>
  <c r="EK26"/>
  <c r="EJ26"/>
  <c r="EI26"/>
  <c r="EH26"/>
  <c r="EG26"/>
  <c r="EF26"/>
  <c r="EE26"/>
  <c r="ED26"/>
  <c r="EC26"/>
  <c r="EB26"/>
  <c r="EA26"/>
  <c r="DZ26"/>
  <c r="DY26"/>
  <c r="DX26"/>
  <c r="DW26"/>
  <c r="DV26"/>
  <c r="DU26"/>
  <c r="DT26"/>
  <c r="DS26"/>
  <c r="DR26"/>
  <c r="DQ26"/>
  <c r="DP26"/>
  <c r="DO26"/>
  <c r="DN26"/>
  <c r="DM26"/>
  <c r="DL26"/>
  <c r="DK26"/>
  <c r="DJ26"/>
  <c r="DI26"/>
  <c r="DH26"/>
  <c r="DG26"/>
  <c r="DF26"/>
  <c r="DE26"/>
  <c r="DD26"/>
  <c r="DC26"/>
  <c r="DB26"/>
  <c r="CZ26"/>
  <c r="CY26"/>
  <c r="CX26"/>
  <c r="CW26"/>
  <c r="CV26"/>
  <c r="CU26"/>
  <c r="CT26"/>
  <c r="CS26"/>
  <c r="CR26"/>
  <c r="CQ26"/>
  <c r="CP26"/>
  <c r="CO26"/>
  <c r="CN26"/>
  <c r="CM26"/>
  <c r="CL26"/>
  <c r="CK26"/>
  <c r="CJ26"/>
  <c r="CI26"/>
  <c r="CH26"/>
  <c r="CG26"/>
  <c r="CF26"/>
  <c r="CE26"/>
  <c r="CD26"/>
  <c r="CC26"/>
  <c r="CB26"/>
  <c r="CA26"/>
  <c r="BZ26"/>
  <c r="BY26"/>
  <c r="BX26"/>
  <c r="BW26"/>
  <c r="BV26"/>
  <c r="BU26"/>
  <c r="BT26"/>
  <c r="BS26"/>
  <c r="BR26"/>
  <c r="BQ26"/>
  <c r="BP26"/>
  <c r="BO26"/>
  <c r="BN26"/>
  <c r="BM26"/>
  <c r="BL26"/>
  <c r="BK26"/>
  <c r="BI26"/>
  <c r="BH26"/>
  <c r="BG26"/>
  <c r="BF26"/>
  <c r="BE26"/>
  <c r="BD26"/>
  <c r="BC26"/>
  <c r="BB26"/>
  <c r="BA26"/>
  <c r="AZ26"/>
  <c r="AY26"/>
  <c r="AX26"/>
  <c r="AW26"/>
  <c r="AV26"/>
  <c r="AU26"/>
  <c r="AT26"/>
  <c r="AS26"/>
  <c r="AR26"/>
  <c r="AQ26"/>
  <c r="AP26"/>
  <c r="AO26"/>
  <c r="AN26"/>
  <c r="AL26"/>
  <c r="AK26"/>
  <c r="AJ26"/>
  <c r="AI26"/>
  <c r="AH26"/>
  <c r="AG26"/>
  <c r="AF26"/>
  <c r="AE26"/>
  <c r="AD26"/>
  <c r="AC26"/>
  <c r="AB26"/>
  <c r="AA26"/>
  <c r="Z26"/>
  <c r="Y26"/>
  <c r="X26"/>
  <c r="W26"/>
  <c r="V26"/>
  <c r="U26"/>
  <c r="T26"/>
  <c r="S26"/>
  <c r="R26"/>
  <c r="Q26"/>
  <c r="N26"/>
  <c r="IQ25"/>
  <c r="IP25"/>
  <c r="IO25"/>
  <c r="IN25"/>
  <c r="IM25"/>
  <c r="IL25"/>
  <c r="IK25"/>
  <c r="IJ25"/>
  <c r="II25"/>
  <c r="IH25"/>
  <c r="IG25"/>
  <c r="IF25"/>
  <c r="IE25"/>
  <c r="ID25"/>
  <c r="IC25"/>
  <c r="IB25"/>
  <c r="IA25"/>
  <c r="HZ25"/>
  <c r="HY25"/>
  <c r="HX25"/>
  <c r="HW25"/>
  <c r="HV25"/>
  <c r="HT25"/>
  <c r="HS25"/>
  <c r="HR25"/>
  <c r="HQ25"/>
  <c r="HP25"/>
  <c r="HO25"/>
  <c r="HN25"/>
  <c r="HM25"/>
  <c r="HL25"/>
  <c r="HK25"/>
  <c r="HJ25"/>
  <c r="HI25"/>
  <c r="HH25"/>
  <c r="HG25"/>
  <c r="HF25"/>
  <c r="HE25"/>
  <c r="HD25"/>
  <c r="HC25"/>
  <c r="HB25"/>
  <c r="HA25"/>
  <c r="GZ25"/>
  <c r="GY25"/>
  <c r="GW25"/>
  <c r="GV25"/>
  <c r="GU25"/>
  <c r="GT25"/>
  <c r="GS25"/>
  <c r="GR25"/>
  <c r="GQ25"/>
  <c r="GP25"/>
  <c r="GO25"/>
  <c r="GN25"/>
  <c r="GM25"/>
  <c r="GL25"/>
  <c r="GK25"/>
  <c r="GJ25"/>
  <c r="GI25"/>
  <c r="GH25"/>
  <c r="GG25"/>
  <c r="GF25"/>
  <c r="GE25"/>
  <c r="GD25"/>
  <c r="GC25"/>
  <c r="GB25"/>
  <c r="FZ25"/>
  <c r="FY25"/>
  <c r="FX25"/>
  <c r="FW25"/>
  <c r="FV25"/>
  <c r="FU25"/>
  <c r="FT25"/>
  <c r="FS25"/>
  <c r="FR25"/>
  <c r="FQ25"/>
  <c r="FP25"/>
  <c r="FO25"/>
  <c r="FN25"/>
  <c r="FM25"/>
  <c r="FL25"/>
  <c r="FK25"/>
  <c r="FJ25"/>
  <c r="FI25"/>
  <c r="FH25"/>
  <c r="FG25"/>
  <c r="FF25"/>
  <c r="FE25"/>
  <c r="EU25"/>
  <c r="ET25"/>
  <c r="EQ25"/>
  <c r="EP25"/>
  <c r="EO25"/>
  <c r="EN25"/>
  <c r="EM25"/>
  <c r="EL25"/>
  <c r="EK25"/>
  <c r="EJ25"/>
  <c r="EI25"/>
  <c r="EH25"/>
  <c r="EG25"/>
  <c r="EF25"/>
  <c r="EE25"/>
  <c r="ED25"/>
  <c r="EC25"/>
  <c r="EB25"/>
  <c r="EA25"/>
  <c r="DZ25"/>
  <c r="DY25"/>
  <c r="DX25"/>
  <c r="DW25"/>
  <c r="DV25"/>
  <c r="DU25"/>
  <c r="DT25"/>
  <c r="DS25"/>
  <c r="DR25"/>
  <c r="DQ25"/>
  <c r="DP25"/>
  <c r="DO25"/>
  <c r="DN25"/>
  <c r="DM25"/>
  <c r="DL25"/>
  <c r="DK25"/>
  <c r="DJ25"/>
  <c r="DI25"/>
  <c r="DH25"/>
  <c r="DG25"/>
  <c r="DF25"/>
  <c r="DE25"/>
  <c r="DD25"/>
  <c r="DC25"/>
  <c r="DB25"/>
  <c r="CZ25"/>
  <c r="CY25"/>
  <c r="CX25"/>
  <c r="CW25"/>
  <c r="CV25"/>
  <c r="CU25"/>
  <c r="CT25"/>
  <c r="CS25"/>
  <c r="CR25"/>
  <c r="CQ25"/>
  <c r="CP25"/>
  <c r="CO25"/>
  <c r="CN25"/>
  <c r="CM25"/>
  <c r="CL25"/>
  <c r="CK25"/>
  <c r="CJ25"/>
  <c r="CI25"/>
  <c r="CH25"/>
  <c r="CG25"/>
  <c r="CF25"/>
  <c r="CE25"/>
  <c r="CD25"/>
  <c r="CC25"/>
  <c r="CB25"/>
  <c r="CA25"/>
  <c r="BZ25"/>
  <c r="BY25"/>
  <c r="BX25"/>
  <c r="BW25"/>
  <c r="BV25"/>
  <c r="BU25"/>
  <c r="BT25"/>
  <c r="BS25"/>
  <c r="BR25"/>
  <c r="BQ25"/>
  <c r="BP25"/>
  <c r="BO25"/>
  <c r="BN25"/>
  <c r="BM25"/>
  <c r="BL25"/>
  <c r="BK25"/>
  <c r="BI25"/>
  <c r="BH25"/>
  <c r="BG25"/>
  <c r="BF25"/>
  <c r="BE25"/>
  <c r="BD25"/>
  <c r="BC25"/>
  <c r="BB25"/>
  <c r="BA25"/>
  <c r="AZ25"/>
  <c r="AY25"/>
  <c r="AX25"/>
  <c r="AW25"/>
  <c r="AV25"/>
  <c r="AU25"/>
  <c r="AT25"/>
  <c r="AS25"/>
  <c r="AR25"/>
  <c r="AQ25"/>
  <c r="AP25"/>
  <c r="AO25"/>
  <c r="AN25"/>
  <c r="AL25"/>
  <c r="AK25"/>
  <c r="AJ25"/>
  <c r="AI25"/>
  <c r="AH25"/>
  <c r="AG25"/>
  <c r="AF25"/>
  <c r="AE25"/>
  <c r="AD25"/>
  <c r="AC25"/>
  <c r="AB25"/>
  <c r="AA25"/>
  <c r="Z25"/>
  <c r="Y25"/>
  <c r="X25"/>
  <c r="W25"/>
  <c r="V25"/>
  <c r="U25"/>
  <c r="T25"/>
  <c r="S25"/>
  <c r="R25"/>
  <c r="Q25"/>
  <c r="N25"/>
  <c r="IQ24"/>
  <c r="IP24"/>
  <c r="IO24"/>
  <c r="IN24"/>
  <c r="IM24"/>
  <c r="IL24"/>
  <c r="IK24"/>
  <c r="IJ24"/>
  <c r="II24"/>
  <c r="IH24"/>
  <c r="IG24"/>
  <c r="IF24"/>
  <c r="IE24"/>
  <c r="ID24"/>
  <c r="IC24"/>
  <c r="IB24"/>
  <c r="IA24"/>
  <c r="HZ24"/>
  <c r="HY24"/>
  <c r="HX24"/>
  <c r="HW24"/>
  <c r="HV24"/>
  <c r="HT24"/>
  <c r="HS24"/>
  <c r="HR24"/>
  <c r="HQ24"/>
  <c r="HP24"/>
  <c r="HO24"/>
  <c r="HN24"/>
  <c r="HM24"/>
  <c r="HL24"/>
  <c r="HK24"/>
  <c r="HJ24"/>
  <c r="HI24"/>
  <c r="HH24"/>
  <c r="HG24"/>
  <c r="HF24"/>
  <c r="HE24"/>
  <c r="HD24"/>
  <c r="HC24"/>
  <c r="HB24"/>
  <c r="HA24"/>
  <c r="GZ24"/>
  <c r="GY24"/>
  <c r="GW24"/>
  <c r="GV24"/>
  <c r="GU24"/>
  <c r="GT24"/>
  <c r="GS24"/>
  <c r="GR24"/>
  <c r="GQ24"/>
  <c r="GP24"/>
  <c r="GO24"/>
  <c r="GN24"/>
  <c r="GM24"/>
  <c r="GL24"/>
  <c r="GK24"/>
  <c r="GJ24"/>
  <c r="GI24"/>
  <c r="GH24"/>
  <c r="GG24"/>
  <c r="GF24"/>
  <c r="GE24"/>
  <c r="GD24"/>
  <c r="GC24"/>
  <c r="GB24"/>
  <c r="FZ24"/>
  <c r="FY24"/>
  <c r="FX24"/>
  <c r="FW24"/>
  <c r="FV24"/>
  <c r="FU24"/>
  <c r="FT24"/>
  <c r="FS24"/>
  <c r="FR24"/>
  <c r="FQ24"/>
  <c r="FP24"/>
  <c r="FO24"/>
  <c r="FN24"/>
  <c r="FM24"/>
  <c r="FL24"/>
  <c r="FK24"/>
  <c r="FJ24"/>
  <c r="FI24"/>
  <c r="FH24"/>
  <c r="FG24"/>
  <c r="FF24"/>
  <c r="FE24"/>
  <c r="EU24"/>
  <c r="ET24"/>
  <c r="EQ24"/>
  <c r="EP24"/>
  <c r="EO24"/>
  <c r="EN24"/>
  <c r="EM24"/>
  <c r="EL24"/>
  <c r="EK24"/>
  <c r="EJ24"/>
  <c r="EI24"/>
  <c r="EH24"/>
  <c r="EG24"/>
  <c r="EF24"/>
  <c r="EE24"/>
  <c r="ED24"/>
  <c r="EC24"/>
  <c r="EB24"/>
  <c r="EA24"/>
  <c r="DZ24"/>
  <c r="DY24"/>
  <c r="DX24"/>
  <c r="DW24"/>
  <c r="DV24"/>
  <c r="DU24"/>
  <c r="DT24"/>
  <c r="DS24"/>
  <c r="DR24"/>
  <c r="DQ24"/>
  <c r="DP24"/>
  <c r="DO24"/>
  <c r="DN24"/>
  <c r="DM24"/>
  <c r="DL24"/>
  <c r="DK24"/>
  <c r="DJ24"/>
  <c r="DI24"/>
  <c r="DH24"/>
  <c r="DG24"/>
  <c r="DF24"/>
  <c r="DE24"/>
  <c r="DD24"/>
  <c r="DC24"/>
  <c r="DB24"/>
  <c r="CZ24"/>
  <c r="CY24"/>
  <c r="CX24"/>
  <c r="CW24"/>
  <c r="CV24"/>
  <c r="CU24"/>
  <c r="CT24"/>
  <c r="CS24"/>
  <c r="CR24"/>
  <c r="CQ24"/>
  <c r="CP24"/>
  <c r="CO24"/>
  <c r="CN24"/>
  <c r="CM24"/>
  <c r="CL24"/>
  <c r="CK24"/>
  <c r="CJ24"/>
  <c r="CI24"/>
  <c r="CH24"/>
  <c r="CG24"/>
  <c r="CF24"/>
  <c r="CE24"/>
  <c r="CD24"/>
  <c r="CC24"/>
  <c r="CB24"/>
  <c r="CA24"/>
  <c r="BZ24"/>
  <c r="BY24"/>
  <c r="BX24"/>
  <c r="BW24"/>
  <c r="BV24"/>
  <c r="BU24"/>
  <c r="BT24"/>
  <c r="BS24"/>
  <c r="BR24"/>
  <c r="BQ24"/>
  <c r="BP24"/>
  <c r="BO24"/>
  <c r="BN24"/>
  <c r="BM24"/>
  <c r="BL24"/>
  <c r="BK24"/>
  <c r="BI24"/>
  <c r="BH24"/>
  <c r="BG24"/>
  <c r="BF24"/>
  <c r="BE24"/>
  <c r="BD24"/>
  <c r="BC24"/>
  <c r="BB24"/>
  <c r="BA24"/>
  <c r="AZ24"/>
  <c r="AY24"/>
  <c r="AX24"/>
  <c r="AW24"/>
  <c r="AV24"/>
  <c r="AU24"/>
  <c r="AT24"/>
  <c r="AS24"/>
  <c r="AR24"/>
  <c r="AQ24"/>
  <c r="AP24"/>
  <c r="AO24"/>
  <c r="AN24"/>
  <c r="AL24"/>
  <c r="AK24"/>
  <c r="AJ24"/>
  <c r="AI24"/>
  <c r="AH24"/>
  <c r="AG24"/>
  <c r="AF24"/>
  <c r="AE24"/>
  <c r="AD24"/>
  <c r="AC24"/>
  <c r="AB24"/>
  <c r="AA24"/>
  <c r="Z24"/>
  <c r="Y24"/>
  <c r="X24"/>
  <c r="W24"/>
  <c r="V24"/>
  <c r="U24"/>
  <c r="T24"/>
  <c r="S24"/>
  <c r="R24"/>
  <c r="Q24"/>
  <c r="N24"/>
  <c r="IQ23"/>
  <c r="IP23"/>
  <c r="IO23"/>
  <c r="IN23"/>
  <c r="IM23"/>
  <c r="IL23"/>
  <c r="IK23"/>
  <c r="IJ23"/>
  <c r="II23"/>
  <c r="IH23"/>
  <c r="IG23"/>
  <c r="IF23"/>
  <c r="IE23"/>
  <c r="ID23"/>
  <c r="IC23"/>
  <c r="IB23"/>
  <c r="IA23"/>
  <c r="HZ23"/>
  <c r="HY23"/>
  <c r="HX23"/>
  <c r="HW23"/>
  <c r="HV23"/>
  <c r="HT23"/>
  <c r="HS23"/>
  <c r="HR23"/>
  <c r="HQ23"/>
  <c r="HP23"/>
  <c r="HO23"/>
  <c r="HN23"/>
  <c r="HM23"/>
  <c r="HL23"/>
  <c r="HK23"/>
  <c r="HJ23"/>
  <c r="HI23"/>
  <c r="HH23"/>
  <c r="HG23"/>
  <c r="HF23"/>
  <c r="HE23"/>
  <c r="HD23"/>
  <c r="HC23"/>
  <c r="HB23"/>
  <c r="HA23"/>
  <c r="GZ23"/>
  <c r="GY23"/>
  <c r="GW23"/>
  <c r="GV23"/>
  <c r="GU23"/>
  <c r="GT23"/>
  <c r="GS23"/>
  <c r="GR23"/>
  <c r="GQ23"/>
  <c r="GP23"/>
  <c r="GO23"/>
  <c r="GN23"/>
  <c r="GM23"/>
  <c r="GL23"/>
  <c r="GK23"/>
  <c r="GJ23"/>
  <c r="GI23"/>
  <c r="GH23"/>
  <c r="GG23"/>
  <c r="GF23"/>
  <c r="GE23"/>
  <c r="GD23"/>
  <c r="GC23"/>
  <c r="GB23"/>
  <c r="FZ23"/>
  <c r="FY23"/>
  <c r="FX23"/>
  <c r="FW23"/>
  <c r="FV23"/>
  <c r="FU23"/>
  <c r="FT23"/>
  <c r="FS23"/>
  <c r="FR23"/>
  <c r="FQ23"/>
  <c r="FP23"/>
  <c r="FO23"/>
  <c r="FN23"/>
  <c r="FM23"/>
  <c r="FL23"/>
  <c r="FK23"/>
  <c r="FJ23"/>
  <c r="FI23"/>
  <c r="FH23"/>
  <c r="FG23"/>
  <c r="FF23"/>
  <c r="FE23"/>
  <c r="EU23"/>
  <c r="ET23"/>
  <c r="EQ23"/>
  <c r="EP23"/>
  <c r="EO23"/>
  <c r="EN23"/>
  <c r="EM23"/>
  <c r="EL23"/>
  <c r="EK23"/>
  <c r="EJ23"/>
  <c r="EI23"/>
  <c r="EH23"/>
  <c r="EG23"/>
  <c r="EF23"/>
  <c r="EE23"/>
  <c r="ED23"/>
  <c r="EC23"/>
  <c r="EB23"/>
  <c r="EA23"/>
  <c r="DZ23"/>
  <c r="DY23"/>
  <c r="DX23"/>
  <c r="DW23"/>
  <c r="DV23"/>
  <c r="DU23"/>
  <c r="DT23"/>
  <c r="DS23"/>
  <c r="DR23"/>
  <c r="DQ23"/>
  <c r="DP23"/>
  <c r="DO23"/>
  <c r="DN23"/>
  <c r="DM23"/>
  <c r="DL23"/>
  <c r="DK23"/>
  <c r="DJ23"/>
  <c r="DI23"/>
  <c r="DH23"/>
  <c r="DG23"/>
  <c r="DF23"/>
  <c r="DE23"/>
  <c r="DD23"/>
  <c r="DC23"/>
  <c r="DB23"/>
  <c r="CZ23"/>
  <c r="CY23"/>
  <c r="CX23"/>
  <c r="CW23"/>
  <c r="CV23"/>
  <c r="CU23"/>
  <c r="CT23"/>
  <c r="CS23"/>
  <c r="CR23"/>
  <c r="CQ23"/>
  <c r="CP23"/>
  <c r="CO23"/>
  <c r="CN23"/>
  <c r="CM23"/>
  <c r="CL23"/>
  <c r="CK23"/>
  <c r="CJ23"/>
  <c r="CI23"/>
  <c r="CH23"/>
  <c r="CG23"/>
  <c r="CF23"/>
  <c r="CE23"/>
  <c r="CD23"/>
  <c r="CC23"/>
  <c r="CB23"/>
  <c r="CA23"/>
  <c r="BZ23"/>
  <c r="BY23"/>
  <c r="BX23"/>
  <c r="BW23"/>
  <c r="BV23"/>
  <c r="BU23"/>
  <c r="BT23"/>
  <c r="BS23"/>
  <c r="BR23"/>
  <c r="BQ23"/>
  <c r="BP23"/>
  <c r="BO23"/>
  <c r="BN23"/>
  <c r="BM23"/>
  <c r="BL23"/>
  <c r="BK23"/>
  <c r="BI23"/>
  <c r="BH23"/>
  <c r="BG23"/>
  <c r="BF23"/>
  <c r="BE23"/>
  <c r="BD23"/>
  <c r="BC23"/>
  <c r="BB23"/>
  <c r="BA23"/>
  <c r="AZ23"/>
  <c r="AY23"/>
  <c r="AX23"/>
  <c r="AW23"/>
  <c r="AV23"/>
  <c r="AU23"/>
  <c r="AT23"/>
  <c r="AS23"/>
  <c r="AR23"/>
  <c r="AQ23"/>
  <c r="AP23"/>
  <c r="AO23"/>
  <c r="AN23"/>
  <c r="AL23"/>
  <c r="AK23"/>
  <c r="AJ23"/>
  <c r="AI23"/>
  <c r="AH23"/>
  <c r="AG23"/>
  <c r="AF23"/>
  <c r="AE23"/>
  <c r="AD23"/>
  <c r="AC23"/>
  <c r="AB23"/>
  <c r="AA23"/>
  <c r="Z23"/>
  <c r="Y23"/>
  <c r="X23"/>
  <c r="W23"/>
  <c r="V23"/>
  <c r="U23"/>
  <c r="T23"/>
  <c r="S23"/>
  <c r="R23"/>
  <c r="Q23"/>
  <c r="N23"/>
  <c r="IQ22"/>
  <c r="IP22"/>
  <c r="IO22"/>
  <c r="IN22"/>
  <c r="IM22"/>
  <c r="IL22"/>
  <c r="IK22"/>
  <c r="IJ22"/>
  <c r="II22"/>
  <c r="IH22"/>
  <c r="IG22"/>
  <c r="IF22"/>
  <c r="IE22"/>
  <c r="ID22"/>
  <c r="IC22"/>
  <c r="IB22"/>
  <c r="IA22"/>
  <c r="HZ22"/>
  <c r="HY22"/>
  <c r="HX22"/>
  <c r="HW22"/>
  <c r="HV22"/>
  <c r="HT22"/>
  <c r="HS22"/>
  <c r="HR22"/>
  <c r="HQ22"/>
  <c r="HP22"/>
  <c r="HO22"/>
  <c r="HN22"/>
  <c r="HM22"/>
  <c r="HL22"/>
  <c r="HK22"/>
  <c r="HJ22"/>
  <c r="HI22"/>
  <c r="HH22"/>
  <c r="HG22"/>
  <c r="HF22"/>
  <c r="HE22"/>
  <c r="HD22"/>
  <c r="HC22"/>
  <c r="HB22"/>
  <c r="HA22"/>
  <c r="GZ22"/>
  <c r="GY22"/>
  <c r="GW22"/>
  <c r="GV22"/>
  <c r="GU22"/>
  <c r="GT22"/>
  <c r="GS22"/>
  <c r="GR22"/>
  <c r="GQ22"/>
  <c r="GP22"/>
  <c r="GO22"/>
  <c r="GN22"/>
  <c r="GM22"/>
  <c r="GL22"/>
  <c r="GK22"/>
  <c r="GJ22"/>
  <c r="GI22"/>
  <c r="GH22"/>
  <c r="GG22"/>
  <c r="GF22"/>
  <c r="GE22"/>
  <c r="GD22"/>
  <c r="GC22"/>
  <c r="GB22"/>
  <c r="FZ22"/>
  <c r="FY22"/>
  <c r="FX22"/>
  <c r="FW22"/>
  <c r="FV22"/>
  <c r="FU22"/>
  <c r="FT22"/>
  <c r="FS22"/>
  <c r="FR22"/>
  <c r="FQ22"/>
  <c r="FP22"/>
  <c r="FO22"/>
  <c r="FN22"/>
  <c r="FM22"/>
  <c r="FL22"/>
  <c r="FK22"/>
  <c r="FJ22"/>
  <c r="FI22"/>
  <c r="FH22"/>
  <c r="FG22"/>
  <c r="FF22"/>
  <c r="FE22"/>
  <c r="EU22"/>
  <c r="ET22"/>
  <c r="EQ22"/>
  <c r="EP22"/>
  <c r="EO22"/>
  <c r="EN22"/>
  <c r="EM22"/>
  <c r="EL22"/>
  <c r="EK22"/>
  <c r="EJ22"/>
  <c r="EI22"/>
  <c r="EH22"/>
  <c r="EG22"/>
  <c r="EF22"/>
  <c r="EE22"/>
  <c r="ED22"/>
  <c r="EC22"/>
  <c r="EB22"/>
  <c r="EA22"/>
  <c r="DZ22"/>
  <c r="DY22"/>
  <c r="DX22"/>
  <c r="DW22"/>
  <c r="DV22"/>
  <c r="DU22"/>
  <c r="DT22"/>
  <c r="DS22"/>
  <c r="DR22"/>
  <c r="DQ22"/>
  <c r="DP22"/>
  <c r="DO22"/>
  <c r="DN22"/>
  <c r="DM22"/>
  <c r="DL22"/>
  <c r="DK22"/>
  <c r="DJ22"/>
  <c r="DI22"/>
  <c r="DH22"/>
  <c r="DG22"/>
  <c r="DF22"/>
  <c r="DE22"/>
  <c r="DD22"/>
  <c r="DC22"/>
  <c r="DB22"/>
  <c r="CZ22"/>
  <c r="CY22"/>
  <c r="CX22"/>
  <c r="CW22"/>
  <c r="CV22"/>
  <c r="CU22"/>
  <c r="CT22"/>
  <c r="CS22"/>
  <c r="CR22"/>
  <c r="CQ22"/>
  <c r="CP22"/>
  <c r="CO22"/>
  <c r="CN22"/>
  <c r="CM22"/>
  <c r="CL22"/>
  <c r="CK22"/>
  <c r="CJ22"/>
  <c r="CI22"/>
  <c r="CH22"/>
  <c r="CG22"/>
  <c r="CF22"/>
  <c r="CE22"/>
  <c r="CD22"/>
  <c r="CC22"/>
  <c r="CB22"/>
  <c r="CA22"/>
  <c r="BZ22"/>
  <c r="BY22"/>
  <c r="BX22"/>
  <c r="BW22"/>
  <c r="BV22"/>
  <c r="BU22"/>
  <c r="BT22"/>
  <c r="BS22"/>
  <c r="BR22"/>
  <c r="BQ22"/>
  <c r="BP22"/>
  <c r="BO22"/>
  <c r="BN22"/>
  <c r="BM22"/>
  <c r="BL22"/>
  <c r="BK22"/>
  <c r="BI22"/>
  <c r="BH22"/>
  <c r="BG22"/>
  <c r="BF22"/>
  <c r="BE22"/>
  <c r="BD22"/>
  <c r="BC22"/>
  <c r="BB22"/>
  <c r="BA22"/>
  <c r="AZ22"/>
  <c r="AY22"/>
  <c r="AX22"/>
  <c r="AW22"/>
  <c r="AV22"/>
  <c r="AU22"/>
  <c r="AT22"/>
  <c r="AS22"/>
  <c r="AR22"/>
  <c r="AQ22"/>
  <c r="AP22"/>
  <c r="AO22"/>
  <c r="AN22"/>
  <c r="AL22"/>
  <c r="AK22"/>
  <c r="AJ22"/>
  <c r="AI22"/>
  <c r="AH22"/>
  <c r="AG22"/>
  <c r="AF22"/>
  <c r="AE22"/>
  <c r="AD22"/>
  <c r="AC22"/>
  <c r="AB22"/>
  <c r="AA22"/>
  <c r="Z22"/>
  <c r="Y22"/>
  <c r="X22"/>
  <c r="W22"/>
  <c r="V22"/>
  <c r="U22"/>
  <c r="T22"/>
  <c r="S22"/>
  <c r="R22"/>
  <c r="Q22"/>
  <c r="N22"/>
  <c r="IQ21"/>
  <c r="IP21"/>
  <c r="IO21"/>
  <c r="IN21"/>
  <c r="IM21"/>
  <c r="IL21"/>
  <c r="IK21"/>
  <c r="IJ21"/>
  <c r="II21"/>
  <c r="IH21"/>
  <c r="IG21"/>
  <c r="IF21"/>
  <c r="IE21"/>
  <c r="ID21"/>
  <c r="IC21"/>
  <c r="IB21"/>
  <c r="IA21"/>
  <c r="HZ21"/>
  <c r="HY21"/>
  <c r="HX21"/>
  <c r="HW21"/>
  <c r="HV21"/>
  <c r="HT21"/>
  <c r="HS21"/>
  <c r="HR21"/>
  <c r="HQ21"/>
  <c r="HP21"/>
  <c r="HO21"/>
  <c r="HN21"/>
  <c r="HM21"/>
  <c r="HL21"/>
  <c r="HK21"/>
  <c r="HJ21"/>
  <c r="HI21"/>
  <c r="HH21"/>
  <c r="HG21"/>
  <c r="HF21"/>
  <c r="HE21"/>
  <c r="HD21"/>
  <c r="HC21"/>
  <c r="HB21"/>
  <c r="HA21"/>
  <c r="GZ21"/>
  <c r="GY21"/>
  <c r="GW21"/>
  <c r="GV21"/>
  <c r="GU21"/>
  <c r="GT21"/>
  <c r="GS21"/>
  <c r="GR21"/>
  <c r="GQ21"/>
  <c r="GP21"/>
  <c r="GO21"/>
  <c r="GN21"/>
  <c r="GM21"/>
  <c r="GL21"/>
  <c r="GK21"/>
  <c r="GJ21"/>
  <c r="GI21"/>
  <c r="GH21"/>
  <c r="GG21"/>
  <c r="GF21"/>
  <c r="GE21"/>
  <c r="GD21"/>
  <c r="GC21"/>
  <c r="GB21"/>
  <c r="FZ21"/>
  <c r="FY21"/>
  <c r="FX21"/>
  <c r="FW21"/>
  <c r="FV21"/>
  <c r="FU21"/>
  <c r="FT21"/>
  <c r="FS21"/>
  <c r="FR21"/>
  <c r="FQ21"/>
  <c r="FP21"/>
  <c r="FO21"/>
  <c r="FN21"/>
  <c r="FM21"/>
  <c r="FL21"/>
  <c r="FK21"/>
  <c r="FJ21"/>
  <c r="FI21"/>
  <c r="FH21"/>
  <c r="FG21"/>
  <c r="FF21"/>
  <c r="FE21"/>
  <c r="EU21"/>
  <c r="ET21"/>
  <c r="EQ21"/>
  <c r="EP21"/>
  <c r="EO21"/>
  <c r="EN21"/>
  <c r="EM21"/>
  <c r="EL21"/>
  <c r="EK21"/>
  <c r="EJ21"/>
  <c r="EI21"/>
  <c r="EH21"/>
  <c r="EG21"/>
  <c r="EF21"/>
  <c r="EE21"/>
  <c r="ED21"/>
  <c r="EC21"/>
  <c r="EB21"/>
  <c r="EA21"/>
  <c r="DZ21"/>
  <c r="DY21"/>
  <c r="DX21"/>
  <c r="DW21"/>
  <c r="DV21"/>
  <c r="DU21"/>
  <c r="DT21"/>
  <c r="DS21"/>
  <c r="DR21"/>
  <c r="DQ21"/>
  <c r="DP21"/>
  <c r="DO21"/>
  <c r="DN21"/>
  <c r="DM21"/>
  <c r="DL21"/>
  <c r="DK21"/>
  <c r="DJ21"/>
  <c r="DI21"/>
  <c r="DH21"/>
  <c r="DG21"/>
  <c r="DF21"/>
  <c r="DE21"/>
  <c r="DD21"/>
  <c r="DC21"/>
  <c r="DB21"/>
  <c r="CZ21"/>
  <c r="CY21"/>
  <c r="CX21"/>
  <c r="CW21"/>
  <c r="CV21"/>
  <c r="CU21"/>
  <c r="CT21"/>
  <c r="CS21"/>
  <c r="CR21"/>
  <c r="CQ21"/>
  <c r="CP21"/>
  <c r="CO21"/>
  <c r="CN21"/>
  <c r="CM21"/>
  <c r="CL21"/>
  <c r="CK21"/>
  <c r="CJ21"/>
  <c r="CI21"/>
  <c r="CH21"/>
  <c r="CG21"/>
  <c r="CF21"/>
  <c r="CE21"/>
  <c r="CD21"/>
  <c r="CC21"/>
  <c r="CB21"/>
  <c r="CA21"/>
  <c r="BZ21"/>
  <c r="BY21"/>
  <c r="BX21"/>
  <c r="BW21"/>
  <c r="BV21"/>
  <c r="BU21"/>
  <c r="BT21"/>
  <c r="BS21"/>
  <c r="BR21"/>
  <c r="BQ21"/>
  <c r="BP21"/>
  <c r="BO21"/>
  <c r="BN21"/>
  <c r="BM21"/>
  <c r="BL21"/>
  <c r="BK21"/>
  <c r="BI21"/>
  <c r="BH21"/>
  <c r="BG21"/>
  <c r="BF21"/>
  <c r="BE21"/>
  <c r="BD21"/>
  <c r="BC21"/>
  <c r="BB21"/>
  <c r="BA21"/>
  <c r="AZ21"/>
  <c r="AY21"/>
  <c r="AX21"/>
  <c r="AW21"/>
  <c r="AV21"/>
  <c r="AU21"/>
  <c r="AT21"/>
  <c r="AS21"/>
  <c r="AR21"/>
  <c r="AQ21"/>
  <c r="AP21"/>
  <c r="AO21"/>
  <c r="AN21"/>
  <c r="AL21"/>
  <c r="AK21"/>
  <c r="AJ21"/>
  <c r="AI21"/>
  <c r="AH21"/>
  <c r="AG21"/>
  <c r="AF21"/>
  <c r="AE21"/>
  <c r="AD21"/>
  <c r="AC21"/>
  <c r="AB21"/>
  <c r="AA21"/>
  <c r="Z21"/>
  <c r="Y21"/>
  <c r="X21"/>
  <c r="W21"/>
  <c r="V21"/>
  <c r="U21"/>
  <c r="T21"/>
  <c r="S21"/>
  <c r="R21"/>
  <c r="Q21"/>
  <c r="N21"/>
  <c r="EX21"/>
  <c r="IQ20"/>
  <c r="IP20"/>
  <c r="IO20"/>
  <c r="IN20"/>
  <c r="IM20"/>
  <c r="IL20"/>
  <c r="IK20"/>
  <c r="IJ20"/>
  <c r="II20"/>
  <c r="IH20"/>
  <c r="IG20"/>
  <c r="IF20"/>
  <c r="IE20"/>
  <c r="ID20"/>
  <c r="IC20"/>
  <c r="IB20"/>
  <c r="IA20"/>
  <c r="HZ20"/>
  <c r="HY20"/>
  <c r="HX20"/>
  <c r="HW20"/>
  <c r="HV20"/>
  <c r="HT20"/>
  <c r="HS20"/>
  <c r="HR20"/>
  <c r="HQ20"/>
  <c r="HP20"/>
  <c r="HO20"/>
  <c r="HN20"/>
  <c r="HM20"/>
  <c r="HL20"/>
  <c r="HK20"/>
  <c r="HJ20"/>
  <c r="HI20"/>
  <c r="HH20"/>
  <c r="HG20"/>
  <c r="HF20"/>
  <c r="HE20"/>
  <c r="HD20"/>
  <c r="HC20"/>
  <c r="HB20"/>
  <c r="HA20"/>
  <c r="GZ20"/>
  <c r="GY20"/>
  <c r="GW20"/>
  <c r="GV20"/>
  <c r="GU20"/>
  <c r="GT20"/>
  <c r="GS20"/>
  <c r="GR20"/>
  <c r="GQ20"/>
  <c r="GP20"/>
  <c r="GO20"/>
  <c r="GN20"/>
  <c r="GM20"/>
  <c r="GL20"/>
  <c r="GK20"/>
  <c r="GJ20"/>
  <c r="GI20"/>
  <c r="GH20"/>
  <c r="GG20"/>
  <c r="GF20"/>
  <c r="GE20"/>
  <c r="GD20"/>
  <c r="GC20"/>
  <c r="GB20"/>
  <c r="FZ20"/>
  <c r="FY20"/>
  <c r="FX20"/>
  <c r="FW20"/>
  <c r="FV20"/>
  <c r="FU20"/>
  <c r="FT20"/>
  <c r="FS20"/>
  <c r="FR20"/>
  <c r="FQ20"/>
  <c r="FP20"/>
  <c r="FO20"/>
  <c r="FN20"/>
  <c r="FM20"/>
  <c r="FL20"/>
  <c r="FK20"/>
  <c r="FJ20"/>
  <c r="FI20"/>
  <c r="FH20"/>
  <c r="FG20"/>
  <c r="FF20"/>
  <c r="FE20"/>
  <c r="EU20"/>
  <c r="ET20"/>
  <c r="EQ20"/>
  <c r="EP20"/>
  <c r="EO20"/>
  <c r="EN20"/>
  <c r="EM20"/>
  <c r="EL20"/>
  <c r="EK20"/>
  <c r="EJ20"/>
  <c r="EI20"/>
  <c r="EH20"/>
  <c r="EG20"/>
  <c r="EF20"/>
  <c r="EE20"/>
  <c r="ED20"/>
  <c r="EC20"/>
  <c r="EB20"/>
  <c r="EA20"/>
  <c r="DZ20"/>
  <c r="DY20"/>
  <c r="DX20"/>
  <c r="DW20"/>
  <c r="DV20"/>
  <c r="DU20"/>
  <c r="DT20"/>
  <c r="DS20"/>
  <c r="DR20"/>
  <c r="DQ20"/>
  <c r="DP20"/>
  <c r="DO20"/>
  <c r="DN20"/>
  <c r="DM20"/>
  <c r="DL20"/>
  <c r="DK20"/>
  <c r="DJ20"/>
  <c r="DI20"/>
  <c r="DH20"/>
  <c r="DG20"/>
  <c r="DF20"/>
  <c r="DE20"/>
  <c r="DD20"/>
  <c r="DC20"/>
  <c r="DB20"/>
  <c r="CZ20"/>
  <c r="CY20"/>
  <c r="CX20"/>
  <c r="CW20"/>
  <c r="CV20"/>
  <c r="CU20"/>
  <c r="CT20"/>
  <c r="CS20"/>
  <c r="CR20"/>
  <c r="CQ20"/>
  <c r="CP20"/>
  <c r="CO20"/>
  <c r="CN20"/>
  <c r="CM20"/>
  <c r="CL20"/>
  <c r="CK20"/>
  <c r="CJ20"/>
  <c r="CI20"/>
  <c r="CH20"/>
  <c r="CG20"/>
  <c r="CF20"/>
  <c r="CE20"/>
  <c r="CD20"/>
  <c r="CC20"/>
  <c r="CB20"/>
  <c r="CA20"/>
  <c r="BZ20"/>
  <c r="BY20"/>
  <c r="BX20"/>
  <c r="BW20"/>
  <c r="BV20"/>
  <c r="BU20"/>
  <c r="BT20"/>
  <c r="BS20"/>
  <c r="BR20"/>
  <c r="BQ20"/>
  <c r="BP20"/>
  <c r="BO20"/>
  <c r="BN20"/>
  <c r="BM20"/>
  <c r="BL20"/>
  <c r="BK20"/>
  <c r="BI20"/>
  <c r="BH20"/>
  <c r="BG20"/>
  <c r="BF20"/>
  <c r="BE20"/>
  <c r="BD20"/>
  <c r="BC20"/>
  <c r="BB20"/>
  <c r="BA20"/>
  <c r="AZ20"/>
  <c r="AY20"/>
  <c r="AX20"/>
  <c r="AW20"/>
  <c r="AV20"/>
  <c r="AU20"/>
  <c r="AT20"/>
  <c r="AS20"/>
  <c r="AR20"/>
  <c r="AQ20"/>
  <c r="AP20"/>
  <c r="AO20"/>
  <c r="AN20"/>
  <c r="AL20"/>
  <c r="AK20"/>
  <c r="AJ20"/>
  <c r="AI20"/>
  <c r="AH20"/>
  <c r="AG20"/>
  <c r="AF20"/>
  <c r="AE20"/>
  <c r="AD20"/>
  <c r="AC20"/>
  <c r="AB20"/>
  <c r="AA20"/>
  <c r="Z20"/>
  <c r="Y20"/>
  <c r="X20"/>
  <c r="W20"/>
  <c r="V20"/>
  <c r="U20"/>
  <c r="T20"/>
  <c r="S20"/>
  <c r="R20"/>
  <c r="Q20"/>
  <c r="N20"/>
  <c r="IQ19"/>
  <c r="IP19"/>
  <c r="IO19"/>
  <c r="IN19"/>
  <c r="IM19"/>
  <c r="IL19"/>
  <c r="IK19"/>
  <c r="IJ19"/>
  <c r="II19"/>
  <c r="IH19"/>
  <c r="IG19"/>
  <c r="IF19"/>
  <c r="IE19"/>
  <c r="ID19"/>
  <c r="IC19"/>
  <c r="IB19"/>
  <c r="IA19"/>
  <c r="HZ19"/>
  <c r="HY19"/>
  <c r="HX19"/>
  <c r="HW19"/>
  <c r="HV19"/>
  <c r="HT19"/>
  <c r="HS19"/>
  <c r="HR19"/>
  <c r="HQ19"/>
  <c r="HP19"/>
  <c r="HO19"/>
  <c r="HN19"/>
  <c r="HM19"/>
  <c r="HL19"/>
  <c r="HK19"/>
  <c r="HJ19"/>
  <c r="HI19"/>
  <c r="HH19"/>
  <c r="HG19"/>
  <c r="HF19"/>
  <c r="HE19"/>
  <c r="HD19"/>
  <c r="HC19"/>
  <c r="HB19"/>
  <c r="HA19"/>
  <c r="GZ19"/>
  <c r="GY19"/>
  <c r="GW19"/>
  <c r="GV19"/>
  <c r="GU19"/>
  <c r="GT19"/>
  <c r="GS19"/>
  <c r="GR19"/>
  <c r="GQ19"/>
  <c r="GP19"/>
  <c r="GO19"/>
  <c r="GN19"/>
  <c r="GM19"/>
  <c r="GL19"/>
  <c r="GK19"/>
  <c r="GJ19"/>
  <c r="GI19"/>
  <c r="GH19"/>
  <c r="GG19"/>
  <c r="GF19"/>
  <c r="GE19"/>
  <c r="GD19"/>
  <c r="GC19"/>
  <c r="GB19"/>
  <c r="FZ19"/>
  <c r="FY19"/>
  <c r="FX19"/>
  <c r="FW19"/>
  <c r="FV19"/>
  <c r="FU19"/>
  <c r="FT19"/>
  <c r="FS19"/>
  <c r="FR19"/>
  <c r="FQ19"/>
  <c r="FP19"/>
  <c r="FO19"/>
  <c r="FN19"/>
  <c r="FM19"/>
  <c r="FL19"/>
  <c r="FK19"/>
  <c r="FJ19"/>
  <c r="FI19"/>
  <c r="FH19"/>
  <c r="FG19"/>
  <c r="FF19"/>
  <c r="FE19"/>
  <c r="EU19"/>
  <c r="ET19"/>
  <c r="EQ19"/>
  <c r="EP19"/>
  <c r="EO19"/>
  <c r="EN19"/>
  <c r="EM19"/>
  <c r="EL19"/>
  <c r="EK19"/>
  <c r="EJ19"/>
  <c r="EI19"/>
  <c r="EH19"/>
  <c r="EG19"/>
  <c r="EF19"/>
  <c r="EE19"/>
  <c r="ED19"/>
  <c r="EC19"/>
  <c r="EB19"/>
  <c r="EA19"/>
  <c r="DZ19"/>
  <c r="DY19"/>
  <c r="DX19"/>
  <c r="DW19"/>
  <c r="DV19"/>
  <c r="DU19"/>
  <c r="DT19"/>
  <c r="DS19"/>
  <c r="DR19"/>
  <c r="DQ19"/>
  <c r="DP19"/>
  <c r="DO19"/>
  <c r="DN19"/>
  <c r="DM19"/>
  <c r="DL19"/>
  <c r="DK19"/>
  <c r="DJ19"/>
  <c r="DI19"/>
  <c r="DH19"/>
  <c r="DG19"/>
  <c r="DF19"/>
  <c r="DE19"/>
  <c r="DD19"/>
  <c r="DC19"/>
  <c r="DB19"/>
  <c r="CZ19"/>
  <c r="CY19"/>
  <c r="CX19"/>
  <c r="CW19"/>
  <c r="CV19"/>
  <c r="CU19"/>
  <c r="CT19"/>
  <c r="CS19"/>
  <c r="CR19"/>
  <c r="CQ19"/>
  <c r="CP19"/>
  <c r="CO19"/>
  <c r="CN19"/>
  <c r="CM19"/>
  <c r="CL19"/>
  <c r="CK19"/>
  <c r="CJ19"/>
  <c r="CI19"/>
  <c r="CH19"/>
  <c r="CG19"/>
  <c r="CF19"/>
  <c r="CE19"/>
  <c r="CD19"/>
  <c r="CC19"/>
  <c r="CB19"/>
  <c r="CA19"/>
  <c r="BZ19"/>
  <c r="BY19"/>
  <c r="BX19"/>
  <c r="BW19"/>
  <c r="BV19"/>
  <c r="BU19"/>
  <c r="BT19"/>
  <c r="BS19"/>
  <c r="BR19"/>
  <c r="BQ19"/>
  <c r="BP19"/>
  <c r="BO19"/>
  <c r="BN19"/>
  <c r="BM19"/>
  <c r="BL19"/>
  <c r="BK19"/>
  <c r="BI19"/>
  <c r="BH19"/>
  <c r="BG19"/>
  <c r="BF19"/>
  <c r="BE19"/>
  <c r="BD19"/>
  <c r="BC19"/>
  <c r="BB19"/>
  <c r="BA19"/>
  <c r="AZ19"/>
  <c r="AY19"/>
  <c r="AX19"/>
  <c r="AW19"/>
  <c r="AV19"/>
  <c r="AU19"/>
  <c r="AT19"/>
  <c r="AS19"/>
  <c r="AR19"/>
  <c r="AQ19"/>
  <c r="AP19"/>
  <c r="AO19"/>
  <c r="AN19"/>
  <c r="AL19"/>
  <c r="AK19"/>
  <c r="AJ19"/>
  <c r="AI19"/>
  <c r="AH19"/>
  <c r="AG19"/>
  <c r="AF19"/>
  <c r="AE19"/>
  <c r="AD19"/>
  <c r="AC19"/>
  <c r="AB19"/>
  <c r="AA19"/>
  <c r="Z19"/>
  <c r="Y19"/>
  <c r="X19"/>
  <c r="W19"/>
  <c r="V19"/>
  <c r="U19"/>
  <c r="T19"/>
  <c r="S19"/>
  <c r="R19"/>
  <c r="Q19"/>
  <c r="N19"/>
  <c r="EX19"/>
  <c r="IQ18"/>
  <c r="IP18"/>
  <c r="IO18"/>
  <c r="IN18"/>
  <c r="IM18"/>
  <c r="IL18"/>
  <c r="IK18"/>
  <c r="IJ18"/>
  <c r="II18"/>
  <c r="IH18"/>
  <c r="IG18"/>
  <c r="IF18"/>
  <c r="IE18"/>
  <c r="ID18"/>
  <c r="IC18"/>
  <c r="IB18"/>
  <c r="IA18"/>
  <c r="HZ18"/>
  <c r="HY18"/>
  <c r="HX18"/>
  <c r="HW18"/>
  <c r="HV18"/>
  <c r="HT18"/>
  <c r="HS18"/>
  <c r="HR18"/>
  <c r="HQ18"/>
  <c r="HP18"/>
  <c r="HO18"/>
  <c r="HN18"/>
  <c r="HM18"/>
  <c r="HL18"/>
  <c r="HK18"/>
  <c r="HJ18"/>
  <c r="HI18"/>
  <c r="HH18"/>
  <c r="HG18"/>
  <c r="HF18"/>
  <c r="HE18"/>
  <c r="HD18"/>
  <c r="HC18"/>
  <c r="HB18"/>
  <c r="HA18"/>
  <c r="GZ18"/>
  <c r="GY18"/>
  <c r="GW18"/>
  <c r="GV18"/>
  <c r="GU18"/>
  <c r="GT18"/>
  <c r="GS18"/>
  <c r="GR18"/>
  <c r="GQ18"/>
  <c r="GP18"/>
  <c r="GO18"/>
  <c r="GN18"/>
  <c r="GM18"/>
  <c r="GL18"/>
  <c r="GK18"/>
  <c r="GJ18"/>
  <c r="GI18"/>
  <c r="GH18"/>
  <c r="GG18"/>
  <c r="GF18"/>
  <c r="GE18"/>
  <c r="GD18"/>
  <c r="GC18"/>
  <c r="GB18"/>
  <c r="FZ18"/>
  <c r="FY18"/>
  <c r="FX18"/>
  <c r="FW18"/>
  <c r="FV18"/>
  <c r="FU18"/>
  <c r="FT18"/>
  <c r="FS18"/>
  <c r="FR18"/>
  <c r="FQ18"/>
  <c r="FP18"/>
  <c r="FO18"/>
  <c r="FN18"/>
  <c r="FM18"/>
  <c r="FL18"/>
  <c r="FK18"/>
  <c r="FJ18"/>
  <c r="FI18"/>
  <c r="FH18"/>
  <c r="FG18"/>
  <c r="FF18"/>
  <c r="FE18"/>
  <c r="EU18"/>
  <c r="ET18"/>
  <c r="EQ18"/>
  <c r="EP18"/>
  <c r="EO18"/>
  <c r="EN18"/>
  <c r="EM18"/>
  <c r="EL18"/>
  <c r="EK18"/>
  <c r="EJ18"/>
  <c r="EI18"/>
  <c r="EH18"/>
  <c r="EG18"/>
  <c r="EF18"/>
  <c r="EE18"/>
  <c r="ED18"/>
  <c r="EC18"/>
  <c r="EB18"/>
  <c r="EA18"/>
  <c r="DZ18"/>
  <c r="DY18"/>
  <c r="DX18"/>
  <c r="DW18"/>
  <c r="DV18"/>
  <c r="DU18"/>
  <c r="DT18"/>
  <c r="DS18"/>
  <c r="DR18"/>
  <c r="DQ18"/>
  <c r="DP18"/>
  <c r="DO18"/>
  <c r="DN18"/>
  <c r="DM18"/>
  <c r="DL18"/>
  <c r="DK18"/>
  <c r="DJ18"/>
  <c r="DI18"/>
  <c r="DH18"/>
  <c r="DG18"/>
  <c r="DF18"/>
  <c r="DE18"/>
  <c r="DD18"/>
  <c r="DC18"/>
  <c r="DB18"/>
  <c r="CZ18"/>
  <c r="CY18"/>
  <c r="CX18"/>
  <c r="CW18"/>
  <c r="CV18"/>
  <c r="CU18"/>
  <c r="CT18"/>
  <c r="CS18"/>
  <c r="CR18"/>
  <c r="CQ18"/>
  <c r="CP18"/>
  <c r="CO18"/>
  <c r="CN18"/>
  <c r="CM18"/>
  <c r="CL18"/>
  <c r="CK18"/>
  <c r="CJ18"/>
  <c r="CI18"/>
  <c r="CH18"/>
  <c r="CG18"/>
  <c r="CF18"/>
  <c r="CE18"/>
  <c r="CD18"/>
  <c r="CC18"/>
  <c r="CB18"/>
  <c r="CA18"/>
  <c r="BZ18"/>
  <c r="BY18"/>
  <c r="BX18"/>
  <c r="BW18"/>
  <c r="BV18"/>
  <c r="BU18"/>
  <c r="BT18"/>
  <c r="BS18"/>
  <c r="BR18"/>
  <c r="BQ18"/>
  <c r="BP18"/>
  <c r="BO18"/>
  <c r="BN18"/>
  <c r="BM18"/>
  <c r="BL18"/>
  <c r="BK18"/>
  <c r="BI18"/>
  <c r="BH18"/>
  <c r="BG18"/>
  <c r="BF18"/>
  <c r="BE18"/>
  <c r="BD18"/>
  <c r="BC18"/>
  <c r="BB18"/>
  <c r="BA18"/>
  <c r="AZ18"/>
  <c r="AY18"/>
  <c r="AX18"/>
  <c r="AW18"/>
  <c r="AV18"/>
  <c r="AU18"/>
  <c r="AT18"/>
  <c r="AS18"/>
  <c r="AR18"/>
  <c r="AQ18"/>
  <c r="AP18"/>
  <c r="AO18"/>
  <c r="AN18"/>
  <c r="AL18"/>
  <c r="AK18"/>
  <c r="AJ18"/>
  <c r="AI18"/>
  <c r="AH18"/>
  <c r="AG18"/>
  <c r="AF18"/>
  <c r="AE18"/>
  <c r="AD18"/>
  <c r="AC18"/>
  <c r="AB18"/>
  <c r="AA18"/>
  <c r="Z18"/>
  <c r="Y18"/>
  <c r="X18"/>
  <c r="W18"/>
  <c r="V18"/>
  <c r="U18"/>
  <c r="T18"/>
  <c r="S18"/>
  <c r="R18"/>
  <c r="Q18"/>
  <c r="N18"/>
  <c r="EX18"/>
  <c r="IQ17"/>
  <c r="IP17"/>
  <c r="IO17"/>
  <c r="IN17"/>
  <c r="IM17"/>
  <c r="IL17"/>
  <c r="IK17"/>
  <c r="IJ17"/>
  <c r="II17"/>
  <c r="IH17"/>
  <c r="IG17"/>
  <c r="IF17"/>
  <c r="IE17"/>
  <c r="ID17"/>
  <c r="IC17"/>
  <c r="IB17"/>
  <c r="IA17"/>
  <c r="HZ17"/>
  <c r="HY17"/>
  <c r="HX17"/>
  <c r="HW17"/>
  <c r="HV17"/>
  <c r="HT17"/>
  <c r="HS17"/>
  <c r="HR17"/>
  <c r="HQ17"/>
  <c r="HP17"/>
  <c r="HO17"/>
  <c r="HN17"/>
  <c r="HM17"/>
  <c r="HL17"/>
  <c r="HK17"/>
  <c r="HJ17"/>
  <c r="HI17"/>
  <c r="HH17"/>
  <c r="HG17"/>
  <c r="HF17"/>
  <c r="HE17"/>
  <c r="HD17"/>
  <c r="HC17"/>
  <c r="HB17"/>
  <c r="HA17"/>
  <c r="GZ17"/>
  <c r="GY17"/>
  <c r="GW17"/>
  <c r="GV17"/>
  <c r="GU17"/>
  <c r="GT17"/>
  <c r="GS17"/>
  <c r="GR17"/>
  <c r="GQ17"/>
  <c r="GP17"/>
  <c r="GO17"/>
  <c r="GN17"/>
  <c r="GM17"/>
  <c r="GL17"/>
  <c r="GK17"/>
  <c r="GJ17"/>
  <c r="GI17"/>
  <c r="GH17"/>
  <c r="GG17"/>
  <c r="GF17"/>
  <c r="GE17"/>
  <c r="GD17"/>
  <c r="GC17"/>
  <c r="GB17"/>
  <c r="FZ17"/>
  <c r="FY17"/>
  <c r="FX17"/>
  <c r="FW17"/>
  <c r="FV17"/>
  <c r="FU17"/>
  <c r="FT17"/>
  <c r="FS17"/>
  <c r="FR17"/>
  <c r="FQ17"/>
  <c r="FP17"/>
  <c r="FO17"/>
  <c r="FN17"/>
  <c r="FM17"/>
  <c r="FL17"/>
  <c r="FK17"/>
  <c r="FJ17"/>
  <c r="FI17"/>
  <c r="FH17"/>
  <c r="FG17"/>
  <c r="FF17"/>
  <c r="FE17"/>
  <c r="EU17"/>
  <c r="ET17"/>
  <c r="EQ17"/>
  <c r="EP17"/>
  <c r="EO17"/>
  <c r="EN17"/>
  <c r="EM17"/>
  <c r="EL17"/>
  <c r="EK17"/>
  <c r="EJ17"/>
  <c r="EI17"/>
  <c r="EH17"/>
  <c r="EG17"/>
  <c r="EF17"/>
  <c r="EE17"/>
  <c r="ED17"/>
  <c r="EC17"/>
  <c r="EB17"/>
  <c r="EA17"/>
  <c r="DZ17"/>
  <c r="DY17"/>
  <c r="DX17"/>
  <c r="DW17"/>
  <c r="DV17"/>
  <c r="DU17"/>
  <c r="DT17"/>
  <c r="DS17"/>
  <c r="DR17"/>
  <c r="DQ17"/>
  <c r="DP17"/>
  <c r="DO17"/>
  <c r="DN17"/>
  <c r="DM17"/>
  <c r="DL17"/>
  <c r="DK17"/>
  <c r="DJ17"/>
  <c r="DI17"/>
  <c r="DH17"/>
  <c r="DG17"/>
  <c r="DF17"/>
  <c r="DE17"/>
  <c r="DD17"/>
  <c r="DC17"/>
  <c r="DB17"/>
  <c r="CZ17"/>
  <c r="CY17"/>
  <c r="CX17"/>
  <c r="CW17"/>
  <c r="CV17"/>
  <c r="CU17"/>
  <c r="CT17"/>
  <c r="CS17"/>
  <c r="CR17"/>
  <c r="CQ17"/>
  <c r="CP17"/>
  <c r="CO17"/>
  <c r="CN17"/>
  <c r="CM17"/>
  <c r="CL17"/>
  <c r="CK17"/>
  <c r="CJ17"/>
  <c r="CI17"/>
  <c r="CH17"/>
  <c r="CG17"/>
  <c r="CF17"/>
  <c r="CE17"/>
  <c r="CD17"/>
  <c r="CC17"/>
  <c r="CB17"/>
  <c r="CA17"/>
  <c r="BZ17"/>
  <c r="BY17"/>
  <c r="BX17"/>
  <c r="BW17"/>
  <c r="BV17"/>
  <c r="BU17"/>
  <c r="BT17"/>
  <c r="BS17"/>
  <c r="BR17"/>
  <c r="BQ17"/>
  <c r="BP17"/>
  <c r="BO17"/>
  <c r="BN17"/>
  <c r="BM17"/>
  <c r="BL17"/>
  <c r="BK17"/>
  <c r="BI17"/>
  <c r="BH17"/>
  <c r="BG17"/>
  <c r="BF17"/>
  <c r="BE17"/>
  <c r="BD17"/>
  <c r="BC17"/>
  <c r="BB17"/>
  <c r="BA17"/>
  <c r="AZ17"/>
  <c r="AY17"/>
  <c r="AX17"/>
  <c r="AW17"/>
  <c r="AV17"/>
  <c r="AU17"/>
  <c r="AT17"/>
  <c r="AS17"/>
  <c r="AR17"/>
  <c r="AQ17"/>
  <c r="AP17"/>
  <c r="AO17"/>
  <c r="AN17"/>
  <c r="AL17"/>
  <c r="AK17"/>
  <c r="AJ17"/>
  <c r="AI17"/>
  <c r="AH17"/>
  <c r="AG17"/>
  <c r="AF17"/>
  <c r="AE17"/>
  <c r="AD17"/>
  <c r="AC17"/>
  <c r="AB17"/>
  <c r="AA17"/>
  <c r="Z17"/>
  <c r="Y17"/>
  <c r="X17"/>
  <c r="W17"/>
  <c r="V17"/>
  <c r="U17"/>
  <c r="T17"/>
  <c r="S17"/>
  <c r="R17"/>
  <c r="Q17"/>
  <c r="N17"/>
  <c r="IQ16"/>
  <c r="IP16"/>
  <c r="IO16"/>
  <c r="IN16"/>
  <c r="IM16"/>
  <c r="IL16"/>
  <c r="IK16"/>
  <c r="IJ16"/>
  <c r="II16"/>
  <c r="IH16"/>
  <c r="IG16"/>
  <c r="IF16"/>
  <c r="IE16"/>
  <c r="ID16"/>
  <c r="IC16"/>
  <c r="IB16"/>
  <c r="IA16"/>
  <c r="HZ16"/>
  <c r="HY16"/>
  <c r="HX16"/>
  <c r="HW16"/>
  <c r="HV16"/>
  <c r="HT16"/>
  <c r="HS16"/>
  <c r="HR16"/>
  <c r="HQ16"/>
  <c r="HP16"/>
  <c r="HO16"/>
  <c r="HN16"/>
  <c r="HM16"/>
  <c r="HL16"/>
  <c r="HK16"/>
  <c r="HJ16"/>
  <c r="HI16"/>
  <c r="HH16"/>
  <c r="HG16"/>
  <c r="HF16"/>
  <c r="HE16"/>
  <c r="HD16"/>
  <c r="HC16"/>
  <c r="HB16"/>
  <c r="HA16"/>
  <c r="GZ16"/>
  <c r="GY16"/>
  <c r="GW16"/>
  <c r="GV16"/>
  <c r="GU16"/>
  <c r="GT16"/>
  <c r="GS16"/>
  <c r="GR16"/>
  <c r="GQ16"/>
  <c r="GP16"/>
  <c r="GO16"/>
  <c r="GN16"/>
  <c r="GM16"/>
  <c r="GL16"/>
  <c r="GK16"/>
  <c r="GJ16"/>
  <c r="GI16"/>
  <c r="GH16"/>
  <c r="GG16"/>
  <c r="GF16"/>
  <c r="GE16"/>
  <c r="GD16"/>
  <c r="GC16"/>
  <c r="GB16"/>
  <c r="FZ16"/>
  <c r="FY16"/>
  <c r="FX16"/>
  <c r="FW16"/>
  <c r="FV16"/>
  <c r="FU16"/>
  <c r="FT16"/>
  <c r="FS16"/>
  <c r="FR16"/>
  <c r="FQ16"/>
  <c r="FP16"/>
  <c r="FO16"/>
  <c r="FN16"/>
  <c r="FM16"/>
  <c r="FL16"/>
  <c r="FK16"/>
  <c r="FJ16"/>
  <c r="FI16"/>
  <c r="FH16"/>
  <c r="FG16"/>
  <c r="FF16"/>
  <c r="FE16"/>
  <c r="EU16"/>
  <c r="ET16"/>
  <c r="EQ16"/>
  <c r="EP16"/>
  <c r="EO16"/>
  <c r="EN16"/>
  <c r="EM16"/>
  <c r="EL16"/>
  <c r="EK16"/>
  <c r="EJ16"/>
  <c r="EI16"/>
  <c r="EH16"/>
  <c r="EG16"/>
  <c r="EF16"/>
  <c r="EE16"/>
  <c r="ED16"/>
  <c r="EC16"/>
  <c r="EB16"/>
  <c r="EA16"/>
  <c r="DZ16"/>
  <c r="DY16"/>
  <c r="DX16"/>
  <c r="DW16"/>
  <c r="DV16"/>
  <c r="DU16"/>
  <c r="DT16"/>
  <c r="DS16"/>
  <c r="DR16"/>
  <c r="DQ16"/>
  <c r="DP16"/>
  <c r="DO16"/>
  <c r="DN16"/>
  <c r="DM16"/>
  <c r="DL16"/>
  <c r="DK16"/>
  <c r="DJ16"/>
  <c r="DI16"/>
  <c r="DH16"/>
  <c r="DG16"/>
  <c r="DF16"/>
  <c r="DE16"/>
  <c r="DD16"/>
  <c r="DC16"/>
  <c r="DB16"/>
  <c r="CZ16"/>
  <c r="CY16"/>
  <c r="CX16"/>
  <c r="CW16"/>
  <c r="CV16"/>
  <c r="CU16"/>
  <c r="CT16"/>
  <c r="CS16"/>
  <c r="CR16"/>
  <c r="CQ16"/>
  <c r="CP16"/>
  <c r="CO16"/>
  <c r="CN16"/>
  <c r="CM16"/>
  <c r="CL16"/>
  <c r="CK16"/>
  <c r="CJ16"/>
  <c r="CI16"/>
  <c r="CH16"/>
  <c r="CG16"/>
  <c r="CF16"/>
  <c r="CE16"/>
  <c r="CD16"/>
  <c r="CC16"/>
  <c r="CB16"/>
  <c r="CA16"/>
  <c r="BZ16"/>
  <c r="BY16"/>
  <c r="BX16"/>
  <c r="BW16"/>
  <c r="BV16"/>
  <c r="BU16"/>
  <c r="BT16"/>
  <c r="BS16"/>
  <c r="BR16"/>
  <c r="BQ16"/>
  <c r="BP16"/>
  <c r="BO16"/>
  <c r="BN16"/>
  <c r="BM16"/>
  <c r="BL16"/>
  <c r="BK16"/>
  <c r="BI16"/>
  <c r="BH16"/>
  <c r="BG16"/>
  <c r="BF16"/>
  <c r="BE16"/>
  <c r="BD16"/>
  <c r="BC16"/>
  <c r="BB16"/>
  <c r="BA16"/>
  <c r="AZ16"/>
  <c r="AY16"/>
  <c r="AX16"/>
  <c r="AW16"/>
  <c r="AV16"/>
  <c r="AU16"/>
  <c r="AT16"/>
  <c r="AS16"/>
  <c r="AR16"/>
  <c r="AQ16"/>
  <c r="AP16"/>
  <c r="AO16"/>
  <c r="AN16"/>
  <c r="AL16"/>
  <c r="AK16"/>
  <c r="AJ16"/>
  <c r="AI16"/>
  <c r="AH16"/>
  <c r="AG16"/>
  <c r="AF16"/>
  <c r="AE16"/>
  <c r="AD16"/>
  <c r="AC16"/>
  <c r="AB16"/>
  <c r="AA16"/>
  <c r="Z16"/>
  <c r="Y16"/>
  <c r="X16"/>
  <c r="W16"/>
  <c r="V16"/>
  <c r="U16"/>
  <c r="T16"/>
  <c r="S16"/>
  <c r="R16"/>
  <c r="Q16"/>
  <c r="N16"/>
  <c r="EY16"/>
  <c r="IQ15"/>
  <c r="IP15"/>
  <c r="IO15"/>
  <c r="IN15"/>
  <c r="IM15"/>
  <c r="IL15"/>
  <c r="IK15"/>
  <c r="IJ15"/>
  <c r="II15"/>
  <c r="IH15"/>
  <c r="IG15"/>
  <c r="IF15"/>
  <c r="IE15"/>
  <c r="ID15"/>
  <c r="IC15"/>
  <c r="IB15"/>
  <c r="IA15"/>
  <c r="HZ15"/>
  <c r="HY15"/>
  <c r="HX15"/>
  <c r="HW15"/>
  <c r="HV15"/>
  <c r="HT15"/>
  <c r="HS15"/>
  <c r="HR15"/>
  <c r="HQ15"/>
  <c r="HP15"/>
  <c r="HO15"/>
  <c r="HN15"/>
  <c r="HM15"/>
  <c r="HL15"/>
  <c r="HK15"/>
  <c r="HJ15"/>
  <c r="HI15"/>
  <c r="HH15"/>
  <c r="HG15"/>
  <c r="HF15"/>
  <c r="HE15"/>
  <c r="HD15"/>
  <c r="HC15"/>
  <c r="HB15"/>
  <c r="HA15"/>
  <c r="GZ15"/>
  <c r="GY15"/>
  <c r="GW15"/>
  <c r="GV15"/>
  <c r="GU15"/>
  <c r="GT15"/>
  <c r="GS15"/>
  <c r="GR15"/>
  <c r="GQ15"/>
  <c r="GP15"/>
  <c r="GO15"/>
  <c r="GN15"/>
  <c r="GM15"/>
  <c r="GL15"/>
  <c r="GK15"/>
  <c r="GJ15"/>
  <c r="GI15"/>
  <c r="GH15"/>
  <c r="GG15"/>
  <c r="GF15"/>
  <c r="GE15"/>
  <c r="GD15"/>
  <c r="GC15"/>
  <c r="GB15"/>
  <c r="FZ15"/>
  <c r="FY15"/>
  <c r="FX15"/>
  <c r="FW15"/>
  <c r="FV15"/>
  <c r="FU15"/>
  <c r="FT15"/>
  <c r="FS15"/>
  <c r="FR15"/>
  <c r="FQ15"/>
  <c r="FP15"/>
  <c r="FO15"/>
  <c r="FN15"/>
  <c r="FM15"/>
  <c r="FL15"/>
  <c r="FK15"/>
  <c r="FJ15"/>
  <c r="FI15"/>
  <c r="FH15"/>
  <c r="FG15"/>
  <c r="FF15"/>
  <c r="FE15"/>
  <c r="EU15"/>
  <c r="ET15"/>
  <c r="EQ15"/>
  <c r="EP15"/>
  <c r="EO15"/>
  <c r="EN15"/>
  <c r="EM15"/>
  <c r="EL15"/>
  <c r="EK15"/>
  <c r="EJ15"/>
  <c r="EI15"/>
  <c r="EH15"/>
  <c r="EG15"/>
  <c r="EF15"/>
  <c r="EE15"/>
  <c r="ED15"/>
  <c r="EC15"/>
  <c r="EB15"/>
  <c r="EA15"/>
  <c r="DZ15"/>
  <c r="DY15"/>
  <c r="DX15"/>
  <c r="DW15"/>
  <c r="DV15"/>
  <c r="DU15"/>
  <c r="DT15"/>
  <c r="DS15"/>
  <c r="DR15"/>
  <c r="DQ15"/>
  <c r="DP15"/>
  <c r="DO15"/>
  <c r="DN15"/>
  <c r="DM15"/>
  <c r="DL15"/>
  <c r="DK15"/>
  <c r="DJ15"/>
  <c r="DI15"/>
  <c r="DH15"/>
  <c r="DG15"/>
  <c r="DF15"/>
  <c r="DE15"/>
  <c r="DD15"/>
  <c r="DC15"/>
  <c r="DB15"/>
  <c r="CZ15"/>
  <c r="CY15"/>
  <c r="CX15"/>
  <c r="CW15"/>
  <c r="CV15"/>
  <c r="CU15"/>
  <c r="CT15"/>
  <c r="CS15"/>
  <c r="CR15"/>
  <c r="CQ15"/>
  <c r="CP15"/>
  <c r="CO15"/>
  <c r="CN15"/>
  <c r="CM15"/>
  <c r="CL15"/>
  <c r="CK15"/>
  <c r="CJ15"/>
  <c r="CI15"/>
  <c r="CH15"/>
  <c r="CG15"/>
  <c r="CF15"/>
  <c r="CE15"/>
  <c r="CD15"/>
  <c r="CC15"/>
  <c r="CB15"/>
  <c r="CA15"/>
  <c r="BZ15"/>
  <c r="BY15"/>
  <c r="BX15"/>
  <c r="BW15"/>
  <c r="BV15"/>
  <c r="BU15"/>
  <c r="BT15"/>
  <c r="BS15"/>
  <c r="BR15"/>
  <c r="BQ15"/>
  <c r="BP15"/>
  <c r="BO15"/>
  <c r="BN15"/>
  <c r="BM15"/>
  <c r="BL15"/>
  <c r="BK15"/>
  <c r="BI15"/>
  <c r="BH15"/>
  <c r="BG15"/>
  <c r="BF15"/>
  <c r="BE15"/>
  <c r="BD15"/>
  <c r="BC15"/>
  <c r="BB15"/>
  <c r="BA15"/>
  <c r="AZ15"/>
  <c r="AY15"/>
  <c r="AX15"/>
  <c r="AW15"/>
  <c r="AV15"/>
  <c r="AU15"/>
  <c r="AT15"/>
  <c r="AS15"/>
  <c r="AR15"/>
  <c r="AQ15"/>
  <c r="AP15"/>
  <c r="AO15"/>
  <c r="AN15"/>
  <c r="AL15"/>
  <c r="AK15"/>
  <c r="AJ15"/>
  <c r="AI15"/>
  <c r="AH15"/>
  <c r="AG15"/>
  <c r="AF15"/>
  <c r="AE15"/>
  <c r="AD15"/>
  <c r="AC15"/>
  <c r="AB15"/>
  <c r="AA15"/>
  <c r="Z15"/>
  <c r="Y15"/>
  <c r="X15"/>
  <c r="W15"/>
  <c r="V15"/>
  <c r="U15"/>
  <c r="T15"/>
  <c r="S15"/>
  <c r="R15"/>
  <c r="Q15"/>
  <c r="N15"/>
  <c r="EY15"/>
  <c r="IQ14"/>
  <c r="IP14"/>
  <c r="IO14"/>
  <c r="IN14"/>
  <c r="IM14"/>
  <c r="IL14"/>
  <c r="IK14"/>
  <c r="IJ14"/>
  <c r="II14"/>
  <c r="IH14"/>
  <c r="IG14"/>
  <c r="IF14"/>
  <c r="IE14"/>
  <c r="ID14"/>
  <c r="IC14"/>
  <c r="IB14"/>
  <c r="IA14"/>
  <c r="HZ14"/>
  <c r="HY14"/>
  <c r="HX14"/>
  <c r="HW14"/>
  <c r="HV14"/>
  <c r="HT14"/>
  <c r="HS14"/>
  <c r="HR14"/>
  <c r="HQ14"/>
  <c r="HP14"/>
  <c r="HO14"/>
  <c r="HN14"/>
  <c r="HM14"/>
  <c r="HL14"/>
  <c r="HK14"/>
  <c r="HJ14"/>
  <c r="HI14"/>
  <c r="HH14"/>
  <c r="HG14"/>
  <c r="HF14"/>
  <c r="HE14"/>
  <c r="HD14"/>
  <c r="HC14"/>
  <c r="HB14"/>
  <c r="HA14"/>
  <c r="GZ14"/>
  <c r="GY14"/>
  <c r="GW14"/>
  <c r="GV14"/>
  <c r="GU14"/>
  <c r="GT14"/>
  <c r="GS14"/>
  <c r="GR14"/>
  <c r="GQ14"/>
  <c r="GP14"/>
  <c r="GO14"/>
  <c r="GN14"/>
  <c r="GM14"/>
  <c r="GL14"/>
  <c r="GK14"/>
  <c r="GJ14"/>
  <c r="GI14"/>
  <c r="GH14"/>
  <c r="GG14"/>
  <c r="GF14"/>
  <c r="GE14"/>
  <c r="GD14"/>
  <c r="GC14"/>
  <c r="GB14"/>
  <c r="FZ14"/>
  <c r="FY14"/>
  <c r="FX14"/>
  <c r="FW14"/>
  <c r="FV14"/>
  <c r="FU14"/>
  <c r="FT14"/>
  <c r="FS14"/>
  <c r="FR14"/>
  <c r="FQ14"/>
  <c r="FP14"/>
  <c r="FO14"/>
  <c r="FN14"/>
  <c r="FM14"/>
  <c r="FL14"/>
  <c r="FK14"/>
  <c r="FJ14"/>
  <c r="FI14"/>
  <c r="FH14"/>
  <c r="FG14"/>
  <c r="FF14"/>
  <c r="FE14"/>
  <c r="EU14"/>
  <c r="ET14"/>
  <c r="EQ14"/>
  <c r="EP14"/>
  <c r="EO14"/>
  <c r="EN14"/>
  <c r="EM14"/>
  <c r="EL14"/>
  <c r="EK14"/>
  <c r="EJ14"/>
  <c r="EI14"/>
  <c r="EH14"/>
  <c r="EG14"/>
  <c r="EF14"/>
  <c r="EE14"/>
  <c r="ED14"/>
  <c r="EC14"/>
  <c r="EB14"/>
  <c r="EA14"/>
  <c r="DZ14"/>
  <c r="DY14"/>
  <c r="DX14"/>
  <c r="DW14"/>
  <c r="DV14"/>
  <c r="DU14"/>
  <c r="DT14"/>
  <c r="DS14"/>
  <c r="DR14"/>
  <c r="DQ14"/>
  <c r="DP14"/>
  <c r="DO14"/>
  <c r="DN14"/>
  <c r="DM14"/>
  <c r="DL14"/>
  <c r="DK14"/>
  <c r="DJ14"/>
  <c r="DI14"/>
  <c r="DH14"/>
  <c r="DG14"/>
  <c r="DF14"/>
  <c r="DE14"/>
  <c r="DD14"/>
  <c r="DC14"/>
  <c r="DB14"/>
  <c r="CZ14"/>
  <c r="CY14"/>
  <c r="CX14"/>
  <c r="CW14"/>
  <c r="CV14"/>
  <c r="CU14"/>
  <c r="CT14"/>
  <c r="CS14"/>
  <c r="CR14"/>
  <c r="CQ14"/>
  <c r="CP14"/>
  <c r="CO14"/>
  <c r="CN14"/>
  <c r="CM14"/>
  <c r="CL14"/>
  <c r="CK14"/>
  <c r="CJ14"/>
  <c r="CI14"/>
  <c r="CH14"/>
  <c r="CG14"/>
  <c r="CF14"/>
  <c r="CE14"/>
  <c r="CD14"/>
  <c r="CC14"/>
  <c r="CB14"/>
  <c r="CA14"/>
  <c r="BZ14"/>
  <c r="BY14"/>
  <c r="BX14"/>
  <c r="BW14"/>
  <c r="BV14"/>
  <c r="BU14"/>
  <c r="BT14"/>
  <c r="BS14"/>
  <c r="BR14"/>
  <c r="BQ14"/>
  <c r="BP14"/>
  <c r="BO14"/>
  <c r="BN14"/>
  <c r="BM14"/>
  <c r="BL14"/>
  <c r="BK14"/>
  <c r="BI14"/>
  <c r="BH14"/>
  <c r="BG14"/>
  <c r="BF14"/>
  <c r="BE14"/>
  <c r="BD14"/>
  <c r="BC14"/>
  <c r="BB14"/>
  <c r="BA14"/>
  <c r="AZ14"/>
  <c r="AY14"/>
  <c r="AX14"/>
  <c r="AW14"/>
  <c r="AV14"/>
  <c r="AU14"/>
  <c r="AT14"/>
  <c r="AS14"/>
  <c r="AR14"/>
  <c r="AQ14"/>
  <c r="AP14"/>
  <c r="AO14"/>
  <c r="AN14"/>
  <c r="AL14"/>
  <c r="AK14"/>
  <c r="AJ14"/>
  <c r="AI14"/>
  <c r="AH14"/>
  <c r="AG14"/>
  <c r="AF14"/>
  <c r="AE14"/>
  <c r="AD14"/>
  <c r="AC14"/>
  <c r="AB14"/>
  <c r="AA14"/>
  <c r="Z14"/>
  <c r="Y14"/>
  <c r="X14"/>
  <c r="W14"/>
  <c r="V14"/>
  <c r="U14"/>
  <c r="T14"/>
  <c r="S14"/>
  <c r="R14"/>
  <c r="Q14"/>
  <c r="N14"/>
  <c r="EY14"/>
  <c r="IQ13"/>
  <c r="IP13"/>
  <c r="IO13"/>
  <c r="IN13"/>
  <c r="IM13"/>
  <c r="IL13"/>
  <c r="IK13"/>
  <c r="IJ13"/>
  <c r="II13"/>
  <c r="IH13"/>
  <c r="IG13"/>
  <c r="IF13"/>
  <c r="IE13"/>
  <c r="ID13"/>
  <c r="IC13"/>
  <c r="IB13"/>
  <c r="IA13"/>
  <c r="HZ13"/>
  <c r="HY13"/>
  <c r="HX13"/>
  <c r="HW13"/>
  <c r="HV13"/>
  <c r="HT13"/>
  <c r="HS13"/>
  <c r="HR13"/>
  <c r="HQ13"/>
  <c r="HP13"/>
  <c r="HO13"/>
  <c r="HN13"/>
  <c r="HM13"/>
  <c r="HL13"/>
  <c r="HK13"/>
  <c r="HJ13"/>
  <c r="HI13"/>
  <c r="HH13"/>
  <c r="HG13"/>
  <c r="HF13"/>
  <c r="HE13"/>
  <c r="HD13"/>
  <c r="HC13"/>
  <c r="HB13"/>
  <c r="HA13"/>
  <c r="GZ13"/>
  <c r="GY13"/>
  <c r="GW13"/>
  <c r="GV13"/>
  <c r="GU13"/>
  <c r="GT13"/>
  <c r="GS13"/>
  <c r="GR13"/>
  <c r="GQ13"/>
  <c r="GP13"/>
  <c r="GO13"/>
  <c r="GN13"/>
  <c r="GM13"/>
  <c r="GL13"/>
  <c r="GK13"/>
  <c r="GJ13"/>
  <c r="GI13"/>
  <c r="GH13"/>
  <c r="GG13"/>
  <c r="GF13"/>
  <c r="GE13"/>
  <c r="GD13"/>
  <c r="GC13"/>
  <c r="GB13"/>
  <c r="FZ13"/>
  <c r="FY13"/>
  <c r="FX13"/>
  <c r="FW13"/>
  <c r="FV13"/>
  <c r="FU13"/>
  <c r="FT13"/>
  <c r="FS13"/>
  <c r="FR13"/>
  <c r="FQ13"/>
  <c r="FP13"/>
  <c r="FO13"/>
  <c r="FN13"/>
  <c r="FM13"/>
  <c r="FL13"/>
  <c r="FK13"/>
  <c r="FJ13"/>
  <c r="FI13"/>
  <c r="FH13"/>
  <c r="FG13"/>
  <c r="FF13"/>
  <c r="FE13"/>
  <c r="EU13"/>
  <c r="ET13"/>
  <c r="EQ13"/>
  <c r="EP13"/>
  <c r="EO13"/>
  <c r="EN13"/>
  <c r="EM13"/>
  <c r="EL13"/>
  <c r="EK13"/>
  <c r="EJ13"/>
  <c r="EI13"/>
  <c r="EH13"/>
  <c r="EG13"/>
  <c r="EF13"/>
  <c r="EE13"/>
  <c r="ED13"/>
  <c r="EC13"/>
  <c r="EB13"/>
  <c r="EA13"/>
  <c r="DZ13"/>
  <c r="DY13"/>
  <c r="DX13"/>
  <c r="DW13"/>
  <c r="DV13"/>
  <c r="DU13"/>
  <c r="DT13"/>
  <c r="DS13"/>
  <c r="DR13"/>
  <c r="DQ13"/>
  <c r="DP13"/>
  <c r="DO13"/>
  <c r="DN13"/>
  <c r="DM13"/>
  <c r="DL13"/>
  <c r="DK13"/>
  <c r="DJ13"/>
  <c r="DI13"/>
  <c r="DH13"/>
  <c r="DG13"/>
  <c r="DF13"/>
  <c r="DE13"/>
  <c r="DD13"/>
  <c r="DC13"/>
  <c r="DB13"/>
  <c r="CZ13"/>
  <c r="CY13"/>
  <c r="CX13"/>
  <c r="CW13"/>
  <c r="CV13"/>
  <c r="CU13"/>
  <c r="CT13"/>
  <c r="CS13"/>
  <c r="CR13"/>
  <c r="CQ13"/>
  <c r="CP13"/>
  <c r="CO13"/>
  <c r="CN13"/>
  <c r="CM13"/>
  <c r="CL13"/>
  <c r="CK13"/>
  <c r="CJ13"/>
  <c r="CI13"/>
  <c r="CH13"/>
  <c r="CG13"/>
  <c r="CF13"/>
  <c r="CE13"/>
  <c r="CD13"/>
  <c r="CC13"/>
  <c r="CB13"/>
  <c r="CA13"/>
  <c r="BZ13"/>
  <c r="BY13"/>
  <c r="BX13"/>
  <c r="BW13"/>
  <c r="BV13"/>
  <c r="BU13"/>
  <c r="BT13"/>
  <c r="BS13"/>
  <c r="BR13"/>
  <c r="BQ13"/>
  <c r="BP13"/>
  <c r="BO13"/>
  <c r="BN13"/>
  <c r="BM13"/>
  <c r="BL13"/>
  <c r="BK13"/>
  <c r="BI13"/>
  <c r="BH13"/>
  <c r="BG13"/>
  <c r="BF13"/>
  <c r="BE13"/>
  <c r="BD13"/>
  <c r="BC13"/>
  <c r="BB13"/>
  <c r="BA13"/>
  <c r="AZ13"/>
  <c r="AY13"/>
  <c r="AX13"/>
  <c r="AW13"/>
  <c r="AV13"/>
  <c r="AU13"/>
  <c r="AT13"/>
  <c r="AS13"/>
  <c r="AR13"/>
  <c r="AQ13"/>
  <c r="AP13"/>
  <c r="AO13"/>
  <c r="AN13"/>
  <c r="AL13"/>
  <c r="AK13"/>
  <c r="AJ13"/>
  <c r="AI13"/>
  <c r="AH13"/>
  <c r="AG13"/>
  <c r="AF13"/>
  <c r="AE13"/>
  <c r="AD13"/>
  <c r="AC13"/>
  <c r="AB13"/>
  <c r="AA13"/>
  <c r="Z13"/>
  <c r="Y13"/>
  <c r="X13"/>
  <c r="W13"/>
  <c r="V13"/>
  <c r="U13"/>
  <c r="T13"/>
  <c r="S13"/>
  <c r="R13"/>
  <c r="Q13"/>
  <c r="N13"/>
  <c r="EY13"/>
  <c r="IQ12"/>
  <c r="IP12"/>
  <c r="IO12"/>
  <c r="IN12"/>
  <c r="IM12"/>
  <c r="IL12"/>
  <c r="IK12"/>
  <c r="IJ12"/>
  <c r="II12"/>
  <c r="IH12"/>
  <c r="IG12"/>
  <c r="IF12"/>
  <c r="IE12"/>
  <c r="ID12"/>
  <c r="IC12"/>
  <c r="IB12"/>
  <c r="IA12"/>
  <c r="HZ12"/>
  <c r="HY12"/>
  <c r="HX12"/>
  <c r="HW12"/>
  <c r="HV12"/>
  <c r="HT12"/>
  <c r="HS12"/>
  <c r="HR12"/>
  <c r="HQ12"/>
  <c r="HP12"/>
  <c r="HO12"/>
  <c r="HN12"/>
  <c r="HM12"/>
  <c r="HL12"/>
  <c r="HK12"/>
  <c r="HJ12"/>
  <c r="HI12"/>
  <c r="HH12"/>
  <c r="HG12"/>
  <c r="HF12"/>
  <c r="HE12"/>
  <c r="HD12"/>
  <c r="HC12"/>
  <c r="HB12"/>
  <c r="HA12"/>
  <c r="GZ12"/>
  <c r="GY12"/>
  <c r="GW12"/>
  <c r="GV12"/>
  <c r="GU12"/>
  <c r="GT12"/>
  <c r="GS12"/>
  <c r="GR12"/>
  <c r="GQ12"/>
  <c r="GP12"/>
  <c r="GO12"/>
  <c r="GN12"/>
  <c r="GM12"/>
  <c r="GL12"/>
  <c r="GK12"/>
  <c r="GJ12"/>
  <c r="GI12"/>
  <c r="GH12"/>
  <c r="GG12"/>
  <c r="GF12"/>
  <c r="GE12"/>
  <c r="GD12"/>
  <c r="GC12"/>
  <c r="GB12"/>
  <c r="FZ12"/>
  <c r="FY12"/>
  <c r="FX12"/>
  <c r="FW12"/>
  <c r="FV12"/>
  <c r="FU12"/>
  <c r="FT12"/>
  <c r="FS12"/>
  <c r="FR12"/>
  <c r="FQ12"/>
  <c r="FP12"/>
  <c r="FO12"/>
  <c r="FN12"/>
  <c r="FM12"/>
  <c r="FL12"/>
  <c r="FK12"/>
  <c r="FJ12"/>
  <c r="FI12"/>
  <c r="FH12"/>
  <c r="FG12"/>
  <c r="FF12"/>
  <c r="FE12"/>
  <c r="EU12"/>
  <c r="ET12"/>
  <c r="EQ12"/>
  <c r="EP12"/>
  <c r="EO12"/>
  <c r="EN12"/>
  <c r="EM12"/>
  <c r="EL12"/>
  <c r="EK12"/>
  <c r="EJ12"/>
  <c r="EI12"/>
  <c r="EH12"/>
  <c r="EG12"/>
  <c r="EF12"/>
  <c r="EE12"/>
  <c r="ED12"/>
  <c r="EC12"/>
  <c r="EB12"/>
  <c r="EA12"/>
  <c r="DZ12"/>
  <c r="DY12"/>
  <c r="DX12"/>
  <c r="DW12"/>
  <c r="DV12"/>
  <c r="DU12"/>
  <c r="DT12"/>
  <c r="DS12"/>
  <c r="DR12"/>
  <c r="DQ12"/>
  <c r="DP12"/>
  <c r="DO12"/>
  <c r="DN12"/>
  <c r="DM12"/>
  <c r="DL12"/>
  <c r="DK12"/>
  <c r="DJ12"/>
  <c r="DI12"/>
  <c r="DH12"/>
  <c r="DG12"/>
  <c r="DF12"/>
  <c r="DE12"/>
  <c r="DD12"/>
  <c r="DC12"/>
  <c r="DB12"/>
  <c r="CZ12"/>
  <c r="CY12"/>
  <c r="CX12"/>
  <c r="CW12"/>
  <c r="CV12"/>
  <c r="CU12"/>
  <c r="CT12"/>
  <c r="CS12"/>
  <c r="CR12"/>
  <c r="CQ12"/>
  <c r="CP12"/>
  <c r="CO12"/>
  <c r="CN12"/>
  <c r="CM12"/>
  <c r="CL12"/>
  <c r="CK12"/>
  <c r="CJ12"/>
  <c r="CI12"/>
  <c r="CH12"/>
  <c r="CG12"/>
  <c r="CF12"/>
  <c r="CE12"/>
  <c r="CD12"/>
  <c r="CC12"/>
  <c r="CB12"/>
  <c r="CA12"/>
  <c r="BZ12"/>
  <c r="BY12"/>
  <c r="BX12"/>
  <c r="BW12"/>
  <c r="BV12"/>
  <c r="BU12"/>
  <c r="BT12"/>
  <c r="BS12"/>
  <c r="BR12"/>
  <c r="BQ12"/>
  <c r="BP12"/>
  <c r="BO12"/>
  <c r="BN12"/>
  <c r="BM12"/>
  <c r="BL12"/>
  <c r="BK12"/>
  <c r="BI12"/>
  <c r="BH12"/>
  <c r="BG12"/>
  <c r="BF12"/>
  <c r="BE12"/>
  <c r="BD12"/>
  <c r="BC12"/>
  <c r="BB12"/>
  <c r="BA12"/>
  <c r="AZ12"/>
  <c r="AY12"/>
  <c r="AX12"/>
  <c r="AW12"/>
  <c r="AV12"/>
  <c r="AU12"/>
  <c r="AT12"/>
  <c r="AS12"/>
  <c r="AR12"/>
  <c r="AQ12"/>
  <c r="AP12"/>
  <c r="AO12"/>
  <c r="AN12"/>
  <c r="AL12"/>
  <c r="AK12"/>
  <c r="AJ12"/>
  <c r="AI12"/>
  <c r="AH12"/>
  <c r="AG12"/>
  <c r="AF12"/>
  <c r="AE12"/>
  <c r="AD12"/>
  <c r="AC12"/>
  <c r="AB12"/>
  <c r="AA12"/>
  <c r="Z12"/>
  <c r="Y12"/>
  <c r="X12"/>
  <c r="W12"/>
  <c r="V12"/>
  <c r="U12"/>
  <c r="T12"/>
  <c r="S12"/>
  <c r="R12"/>
  <c r="Q12"/>
  <c r="N12"/>
  <c r="EY12"/>
  <c r="IQ11"/>
  <c r="IP11"/>
  <c r="IO11"/>
  <c r="IN11"/>
  <c r="IM11"/>
  <c r="IL11"/>
  <c r="IK11"/>
  <c r="IJ11"/>
  <c r="II11"/>
  <c r="IH11"/>
  <c r="IG11"/>
  <c r="IF11"/>
  <c r="IE11"/>
  <c r="ID11"/>
  <c r="IC11"/>
  <c r="IB11"/>
  <c r="IA11"/>
  <c r="HZ11"/>
  <c r="HY11"/>
  <c r="HX11"/>
  <c r="HW11"/>
  <c r="HV11"/>
  <c r="HT11"/>
  <c r="HS11"/>
  <c r="HR11"/>
  <c r="HQ11"/>
  <c r="HP11"/>
  <c r="HO11"/>
  <c r="HN11"/>
  <c r="HM11"/>
  <c r="HL11"/>
  <c r="HK11"/>
  <c r="HJ11"/>
  <c r="HI11"/>
  <c r="HH11"/>
  <c r="HG11"/>
  <c r="HF11"/>
  <c r="HE11"/>
  <c r="HD11"/>
  <c r="HC11"/>
  <c r="HB11"/>
  <c r="HA11"/>
  <c r="GZ11"/>
  <c r="GY11"/>
  <c r="GW11"/>
  <c r="GV11"/>
  <c r="GU11"/>
  <c r="GT11"/>
  <c r="GS11"/>
  <c r="GR11"/>
  <c r="GQ11"/>
  <c r="GP11"/>
  <c r="GO11"/>
  <c r="GN11"/>
  <c r="GM11"/>
  <c r="GL11"/>
  <c r="GK11"/>
  <c r="GJ11"/>
  <c r="GI11"/>
  <c r="GH11"/>
  <c r="GG11"/>
  <c r="GF11"/>
  <c r="GE11"/>
  <c r="GD11"/>
  <c r="GC11"/>
  <c r="GB11"/>
  <c r="FZ11"/>
  <c r="FY11"/>
  <c r="FX11"/>
  <c r="FW11"/>
  <c r="FV11"/>
  <c r="FU11"/>
  <c r="FT11"/>
  <c r="FS11"/>
  <c r="FR11"/>
  <c r="FQ11"/>
  <c r="FP11"/>
  <c r="FO11"/>
  <c r="FN11"/>
  <c r="FM11"/>
  <c r="FL11"/>
  <c r="FK11"/>
  <c r="FJ11"/>
  <c r="FI11"/>
  <c r="FH11"/>
  <c r="FG11"/>
  <c r="FF11"/>
  <c r="FE11"/>
  <c r="EU11"/>
  <c r="ET11"/>
  <c r="EQ11"/>
  <c r="EP11"/>
  <c r="EO11"/>
  <c r="EN11"/>
  <c r="EM11"/>
  <c r="EL11"/>
  <c r="EK11"/>
  <c r="EJ11"/>
  <c r="EI11"/>
  <c r="EH11"/>
  <c r="EG11"/>
  <c r="EF11"/>
  <c r="EE11"/>
  <c r="ED11"/>
  <c r="EC11"/>
  <c r="EB11"/>
  <c r="EA11"/>
  <c r="DZ11"/>
  <c r="DY11"/>
  <c r="DX11"/>
  <c r="DW11"/>
  <c r="DV11"/>
  <c r="DU11"/>
  <c r="DT11"/>
  <c r="DS11"/>
  <c r="DR11"/>
  <c r="DQ11"/>
  <c r="DP11"/>
  <c r="DO11"/>
  <c r="DN11"/>
  <c r="DM11"/>
  <c r="DL11"/>
  <c r="DK11"/>
  <c r="DJ11"/>
  <c r="DI11"/>
  <c r="DH11"/>
  <c r="DG11"/>
  <c r="DF11"/>
  <c r="DE11"/>
  <c r="DD11"/>
  <c r="DC11"/>
  <c r="DB11"/>
  <c r="CZ11"/>
  <c r="CY11"/>
  <c r="CX11"/>
  <c r="CW11"/>
  <c r="CV11"/>
  <c r="CU11"/>
  <c r="CT11"/>
  <c r="CS11"/>
  <c r="CR11"/>
  <c r="CQ11"/>
  <c r="CP11"/>
  <c r="CO11"/>
  <c r="CN11"/>
  <c r="CM11"/>
  <c r="CL11"/>
  <c r="CK11"/>
  <c r="CJ11"/>
  <c r="CI11"/>
  <c r="CH11"/>
  <c r="CG11"/>
  <c r="CF11"/>
  <c r="CE11"/>
  <c r="CD11"/>
  <c r="CC11"/>
  <c r="CB11"/>
  <c r="CA11"/>
  <c r="BZ11"/>
  <c r="BY11"/>
  <c r="BX11"/>
  <c r="BW11"/>
  <c r="BV11"/>
  <c r="BU11"/>
  <c r="BT11"/>
  <c r="BS11"/>
  <c r="BR11"/>
  <c r="BQ11"/>
  <c r="BP11"/>
  <c r="BO11"/>
  <c r="BN11"/>
  <c r="BM11"/>
  <c r="BL11"/>
  <c r="BK11"/>
  <c r="BI11"/>
  <c r="BH11"/>
  <c r="BG11"/>
  <c r="BF11"/>
  <c r="BE11"/>
  <c r="BD11"/>
  <c r="BC11"/>
  <c r="BB11"/>
  <c r="BA11"/>
  <c r="AZ11"/>
  <c r="AY11"/>
  <c r="AX11"/>
  <c r="AW11"/>
  <c r="AV11"/>
  <c r="AU11"/>
  <c r="AT11"/>
  <c r="AS11"/>
  <c r="AR11"/>
  <c r="AQ11"/>
  <c r="AP11"/>
  <c r="AO11"/>
  <c r="AN11"/>
  <c r="AL11"/>
  <c r="AK11"/>
  <c r="AJ11"/>
  <c r="AI11"/>
  <c r="AH11"/>
  <c r="AG11"/>
  <c r="AF11"/>
  <c r="AE11"/>
  <c r="AD11"/>
  <c r="AC11"/>
  <c r="AB11"/>
  <c r="AA11"/>
  <c r="Z11"/>
  <c r="Y11"/>
  <c r="X11"/>
  <c r="W11"/>
  <c r="V11"/>
  <c r="U11"/>
  <c r="T11"/>
  <c r="S11"/>
  <c r="R11"/>
  <c r="Q11"/>
  <c r="N11"/>
  <c r="EY11"/>
  <c r="IS6"/>
  <c r="AM11"/>
  <c r="DA11"/>
  <c r="GA11"/>
  <c r="HU11"/>
  <c r="AM12"/>
  <c r="DA12"/>
  <c r="GA12"/>
  <c r="HU12"/>
  <c r="AM13"/>
  <c r="DA13"/>
  <c r="GA13"/>
  <c r="HU13"/>
  <c r="AM14"/>
  <c r="DA14"/>
  <c r="GA14"/>
  <c r="HU14"/>
  <c r="AM15"/>
  <c r="BJ15"/>
  <c r="DA15"/>
  <c r="ER15"/>
  <c r="EW15"/>
  <c r="EZ15"/>
  <c r="GA15"/>
  <c r="GX15"/>
  <c r="HU15"/>
  <c r="IR15"/>
  <c r="AM16"/>
  <c r="BJ16"/>
  <c r="DA16"/>
  <c r="ER16"/>
  <c r="EW16"/>
  <c r="EZ16"/>
  <c r="GA16"/>
  <c r="GX16"/>
  <c r="HU16"/>
  <c r="IR16"/>
  <c r="AM17"/>
  <c r="BJ17"/>
  <c r="DA17"/>
  <c r="ER17"/>
  <c r="EW17"/>
  <c r="EZ17"/>
  <c r="GA17"/>
  <c r="GX17"/>
  <c r="HU17"/>
  <c r="IR17"/>
  <c r="AM18"/>
  <c r="BJ18"/>
  <c r="DA18"/>
  <c r="ER18"/>
  <c r="EW18"/>
  <c r="EZ18"/>
  <c r="GA18"/>
  <c r="GX18"/>
  <c r="HU18"/>
  <c r="IR18"/>
  <c r="AM19"/>
  <c r="BJ19"/>
  <c r="DA19"/>
  <c r="ER19"/>
  <c r="EW19"/>
  <c r="EZ19"/>
  <c r="GA19"/>
  <c r="GX19"/>
  <c r="HU19"/>
  <c r="IR19"/>
  <c r="EX20"/>
  <c r="AM20"/>
  <c r="BJ20"/>
  <c r="DA20"/>
  <c r="ER20"/>
  <c r="EW20"/>
  <c r="EZ20"/>
  <c r="GA20"/>
  <c r="GX20"/>
  <c r="HU20"/>
  <c r="IR20"/>
  <c r="AM21"/>
  <c r="BJ21"/>
  <c r="DA21"/>
  <c r="ER21"/>
  <c r="EW21"/>
  <c r="EZ21"/>
  <c r="GA21"/>
  <c r="GX21"/>
  <c r="HU21"/>
  <c r="IR21"/>
  <c r="AM22"/>
  <c r="BJ22"/>
  <c r="DA22"/>
  <c r="ER22"/>
  <c r="EW22"/>
  <c r="EZ22"/>
  <c r="GA22"/>
  <c r="GX22"/>
  <c r="HU22"/>
  <c r="IR22"/>
  <c r="AM23"/>
  <c r="BJ23"/>
  <c r="DA23"/>
  <c r="ER23"/>
  <c r="EW23"/>
  <c r="EZ23"/>
  <c r="GA23"/>
  <c r="GX23"/>
  <c r="HU23"/>
  <c r="IR23"/>
  <c r="AM24"/>
  <c r="BJ24"/>
  <c r="DA24"/>
  <c r="ER24"/>
  <c r="EW24"/>
  <c r="EZ24"/>
  <c r="GA24"/>
  <c r="GX24"/>
  <c r="HU24"/>
  <c r="IR24"/>
  <c r="EY25"/>
  <c r="AM25"/>
  <c r="BJ25"/>
  <c r="DA25"/>
  <c r="ER25"/>
  <c r="EW25"/>
  <c r="EZ25"/>
  <c r="GA25"/>
  <c r="GX25"/>
  <c r="HU25"/>
  <c r="IR25"/>
  <c r="EY26"/>
  <c r="BJ26"/>
  <c r="ER26"/>
  <c r="EW26"/>
  <c r="EZ26"/>
  <c r="GX26"/>
  <c r="IR26"/>
  <c r="AM27"/>
  <c r="BJ27"/>
  <c r="DA27"/>
  <c r="ER27"/>
  <c r="EW27"/>
  <c r="EZ27"/>
  <c r="GA27"/>
  <c r="GX27"/>
  <c r="HU27"/>
  <c r="IR27"/>
  <c r="EY28"/>
  <c r="AM28"/>
  <c r="BJ28"/>
  <c r="DA28"/>
  <c r="ER28"/>
  <c r="EW28"/>
  <c r="EZ28"/>
  <c r="GA28"/>
  <c r="GX28"/>
  <c r="HU28"/>
  <c r="IR28"/>
  <c r="EY29"/>
  <c r="AM29"/>
  <c r="BJ29"/>
  <c r="DA29"/>
  <c r="ER29"/>
  <c r="EW29"/>
  <c r="EZ29"/>
  <c r="GA29"/>
  <c r="GX29"/>
  <c r="HU29"/>
  <c r="IR29"/>
  <c r="AM30"/>
  <c r="BJ30"/>
  <c r="DA30"/>
  <c r="ER30"/>
  <c r="EW30"/>
  <c r="EZ30"/>
  <c r="GA30"/>
  <c r="GX30"/>
  <c r="HU30"/>
  <c r="IR30"/>
  <c r="AM31"/>
  <c r="BJ31"/>
  <c r="DA31"/>
  <c r="ER31"/>
  <c r="EW31"/>
  <c r="EZ31"/>
  <c r="GA31"/>
  <c r="GX31"/>
  <c r="HU31"/>
  <c r="IR31"/>
  <c r="AM32"/>
  <c r="BJ32"/>
  <c r="DA32"/>
  <c r="ER32"/>
  <c r="EW32"/>
  <c r="EZ32"/>
  <c r="GA32"/>
  <c r="GX32"/>
  <c r="HU32"/>
  <c r="IR32"/>
  <c r="AM33"/>
  <c r="BJ33"/>
  <c r="DA33"/>
  <c r="ER33"/>
  <c r="EW33"/>
  <c r="EZ33"/>
  <c r="GA33"/>
  <c r="GX33"/>
  <c r="HU33"/>
  <c r="IR33"/>
  <c r="BJ34"/>
  <c r="ER34"/>
  <c r="EW34"/>
  <c r="EZ34"/>
  <c r="GX34"/>
  <c r="IR34"/>
  <c r="AM35"/>
  <c r="BJ35"/>
  <c r="DA35"/>
  <c r="ER35"/>
  <c r="EW35"/>
  <c r="EZ35"/>
  <c r="GA35"/>
  <c r="GX35"/>
  <c r="HU35"/>
  <c r="IR35"/>
  <c r="EY36"/>
  <c r="AM36"/>
  <c r="BJ36"/>
  <c r="DA36"/>
  <c r="ER36"/>
  <c r="EW36"/>
  <c r="EZ36"/>
  <c r="GA36"/>
  <c r="GX36"/>
  <c r="HU36"/>
  <c r="IR36"/>
  <c r="AM37"/>
  <c r="BJ37"/>
  <c r="DA37"/>
  <c r="ER37"/>
  <c r="EW37"/>
  <c r="EZ37"/>
  <c r="GA37"/>
  <c r="GX37"/>
  <c r="HU37"/>
  <c r="IR37"/>
  <c r="AM38"/>
  <c r="BJ38"/>
  <c r="DA38"/>
  <c r="ER38"/>
  <c r="EW38"/>
  <c r="EZ38"/>
  <c r="GA38"/>
  <c r="GX38"/>
  <c r="HU38"/>
  <c r="IR38"/>
  <c r="AM39"/>
  <c r="BJ39"/>
  <c r="DA39"/>
  <c r="ER39"/>
  <c r="EW39"/>
  <c r="EZ39"/>
  <c r="GA39"/>
  <c r="GX39"/>
  <c r="HU39"/>
  <c r="IR39"/>
  <c r="AM34"/>
  <c r="DA34"/>
  <c r="GA34"/>
  <c r="HU34"/>
  <c r="AM26"/>
  <c r="DA26"/>
  <c r="GA26"/>
  <c r="HU26"/>
  <c r="EX22"/>
  <c r="EX23"/>
  <c r="EY24"/>
  <c r="EY27"/>
  <c r="EY32"/>
  <c r="EY33"/>
  <c r="EY34"/>
  <c r="EY35"/>
  <c r="EY37"/>
  <c r="EY38"/>
  <c r="EY39"/>
  <c r="EX33"/>
  <c r="EX34"/>
  <c r="EX35"/>
  <c r="EX36"/>
  <c r="EX37"/>
  <c r="EX38"/>
  <c r="EX39"/>
  <c r="BJ11"/>
  <c r="ER11"/>
  <c r="EW11"/>
  <c r="EZ11"/>
  <c r="GX11"/>
  <c r="IR11"/>
  <c r="BJ12"/>
  <c r="ER12"/>
  <c r="EW12"/>
  <c r="EZ12"/>
  <c r="GX12"/>
  <c r="IR12"/>
  <c r="BJ13"/>
  <c r="ER13"/>
  <c r="EW13"/>
  <c r="EZ13"/>
  <c r="GX13"/>
  <c r="IR13"/>
  <c r="BJ14"/>
  <c r="ER14"/>
  <c r="EW14"/>
  <c r="EZ14"/>
  <c r="GX14"/>
  <c r="IR14"/>
  <c r="EX24"/>
  <c r="EX25"/>
  <c r="EX26"/>
  <c r="EX27"/>
  <c r="EX28"/>
  <c r="EX29"/>
  <c r="EX30"/>
  <c r="EX31"/>
  <c r="EX32"/>
  <c r="EY17"/>
  <c r="EY18"/>
  <c r="EY19"/>
  <c r="EY20"/>
  <c r="EY21"/>
  <c r="EY22"/>
  <c r="EY23"/>
  <c r="EX11"/>
  <c r="EX12"/>
  <c r="EX13"/>
  <c r="EX14"/>
  <c r="EX15"/>
  <c r="EX16"/>
</calcChain>
</file>

<file path=xl/sharedStrings.xml><?xml version="1.0" encoding="utf-8"?>
<sst xmlns="http://schemas.openxmlformats.org/spreadsheetml/2006/main" count="1097" uniqueCount="127">
  <si>
    <t>Фамилия,  Имя</t>
  </si>
  <si>
    <t>сх</t>
  </si>
  <si>
    <t>cx</t>
  </si>
  <si>
    <t>первый заезд личные очки</t>
  </si>
  <si>
    <t>второй заезд личные очки</t>
  </si>
  <si>
    <t>Первый заезд командные очки</t>
  </si>
  <si>
    <t>Второй заезд командные очки</t>
  </si>
  <si>
    <t>место</t>
  </si>
  <si>
    <t>Н. Стро</t>
  </si>
  <si>
    <t>В. стро</t>
  </si>
  <si>
    <t>Сумма очк. в командном зачете</t>
  </si>
  <si>
    <t>мин</t>
  </si>
  <si>
    <t>первый этап</t>
  </si>
  <si>
    <t>очки</t>
  </si>
  <si>
    <t>sym</t>
  </si>
  <si>
    <t>Sym</t>
  </si>
  <si>
    <t>чр1</t>
  </si>
  <si>
    <t>чр2</t>
  </si>
  <si>
    <t xml:space="preserve">Место </t>
  </si>
  <si>
    <t>Город (край, район, область)</t>
  </si>
  <si>
    <t>Команда</t>
  </si>
  <si>
    <t>I-й ДЕНЬ</t>
  </si>
  <si>
    <t>II-й ДЕНЬ</t>
  </si>
  <si>
    <t>Марка мото</t>
  </si>
  <si>
    <t>Ст. №</t>
  </si>
  <si>
    <t>Горячкин Алексей</t>
  </si>
  <si>
    <t>Место</t>
  </si>
  <si>
    <t>АБСОЛЮТНЫЙ ЗАЧЕТ</t>
  </si>
  <si>
    <t>Спорт. звание, разряд</t>
  </si>
  <si>
    <t>Группа</t>
  </si>
  <si>
    <t>Е-3</t>
  </si>
  <si>
    <t>КМС</t>
  </si>
  <si>
    <t>МС</t>
  </si>
  <si>
    <t>Лопачук Алексей</t>
  </si>
  <si>
    <t>Лужин Александр</t>
  </si>
  <si>
    <t>Дронов Алексей</t>
  </si>
  <si>
    <t>Е-1</t>
  </si>
  <si>
    <t>Е-2</t>
  </si>
  <si>
    <t>Камушкин Владимир</t>
  </si>
  <si>
    <t>КТМ</t>
  </si>
  <si>
    <t>Yamaha</t>
  </si>
  <si>
    <t>Husaberg</t>
  </si>
  <si>
    <t>Лично</t>
  </si>
  <si>
    <t>"РСО-Алания"</t>
  </si>
  <si>
    <t>Зырин Геннадий</t>
  </si>
  <si>
    <t>Широков Андрей</t>
  </si>
  <si>
    <t>Лезинов Андрей</t>
  </si>
  <si>
    <t>Кубок России по эндуро на мотоциклах 2015 года.</t>
  </si>
  <si>
    <t>г. Владикавказ, РСО-Алания.</t>
  </si>
  <si>
    <t>09 - 11 апреля 2015 года.</t>
  </si>
  <si>
    <t>Главный судья</t>
  </si>
  <si>
    <t>Главный секретарь соревнований</t>
  </si>
  <si>
    <t>судья Всероссийской категории:                                                   А. Ю. Иванов (г. Москва; лицензия МФР А 105; FIM 9517/7888)</t>
  </si>
  <si>
    <t>Класс "Эндуро" (0910261811А)</t>
  </si>
  <si>
    <t>Квалификационные очки личного зачета</t>
  </si>
  <si>
    <t xml:space="preserve">Сумма очков личного зачета </t>
  </si>
  <si>
    <t xml:space="preserve">судья Всероссийской категории:                                                               Г. И. Истратов (г. Москва; лицензия МФР А 102; FIM 9516)                                                 </t>
  </si>
  <si>
    <t>Кожевников Дмитрий</t>
  </si>
  <si>
    <t>I</t>
  </si>
  <si>
    <t>г. Калуга</t>
  </si>
  <si>
    <t>Коноплев Андрей</t>
  </si>
  <si>
    <t>г. Сочи, Краснодарский край</t>
  </si>
  <si>
    <t>KTM</t>
  </si>
  <si>
    <t>Боронко Алексей</t>
  </si>
  <si>
    <t>г. Москва</t>
  </si>
  <si>
    <t>"Hard Enduro Russia"</t>
  </si>
  <si>
    <t>Sherko</t>
  </si>
  <si>
    <t>Шевцов Андрей</t>
  </si>
  <si>
    <t>Honda</t>
  </si>
  <si>
    <t>Степачев Сергей</t>
  </si>
  <si>
    <t>ОФМЕ</t>
  </si>
  <si>
    <t>Husquarna</t>
  </si>
  <si>
    <t>г. Севастополь, Республика Крым</t>
  </si>
  <si>
    <t>Миронов Данила</t>
  </si>
  <si>
    <t>Печерский Павел</t>
  </si>
  <si>
    <t>"Веселые ребята"</t>
  </si>
  <si>
    <t>Бибиков Олег</t>
  </si>
  <si>
    <t>г. Южно-Сахалинск</t>
  </si>
  <si>
    <t>Райлян Валерий</t>
  </si>
  <si>
    <t>г. Пятигорск, Ставропольский край</t>
  </si>
  <si>
    <t>Якушенков Александр</t>
  </si>
  <si>
    <t>Широков Игорь</t>
  </si>
  <si>
    <t>г. Вологда</t>
  </si>
  <si>
    <t>"Сборная команда Вологодской области"</t>
  </si>
  <si>
    <t>мс</t>
  </si>
  <si>
    <t>Друшляков Роман</t>
  </si>
  <si>
    <t>кмс</t>
  </si>
  <si>
    <t>Цицилин Петр</t>
  </si>
  <si>
    <t>г. Ялта, Республика Крым</t>
  </si>
  <si>
    <t>Королев Владимир</t>
  </si>
  <si>
    <t>Слободянский Вячеслав</t>
  </si>
  <si>
    <t>Давидовский Дмитрий</t>
  </si>
  <si>
    <t>Сырхаев Артур</t>
  </si>
  <si>
    <t>г. Владикавказ, РСО-Алания</t>
  </si>
  <si>
    <t>"РСО-Алания"/ГАИ</t>
  </si>
  <si>
    <t>Давыдов Николай</t>
  </si>
  <si>
    <t>Маликов Илья</t>
  </si>
  <si>
    <t>Кодин Александр</t>
  </si>
  <si>
    <t>Юдаков Вячеслав</t>
  </si>
  <si>
    <t>Хобби</t>
  </si>
  <si>
    <t>б/р</t>
  </si>
  <si>
    <t>"Uniride"</t>
  </si>
  <si>
    <t>Шарков Станислав</t>
  </si>
  <si>
    <t>Неклеса Александр</t>
  </si>
  <si>
    <t>Павлютин Евгений</t>
  </si>
  <si>
    <t>Бойко Сергей</t>
  </si>
  <si>
    <t>Изотов Максим</t>
  </si>
  <si>
    <t>Носков Александр</t>
  </si>
  <si>
    <t>Чуйко Иван</t>
  </si>
  <si>
    <t>Мазаев Андрей</t>
  </si>
  <si>
    <t>Середин Илья</t>
  </si>
  <si>
    <t>СПИСОК ДОПУЩЕННЫХ УЧАСТНИКОВ</t>
  </si>
  <si>
    <t>"Ялита - Спорт"</t>
  </si>
  <si>
    <t>"БлэкСиЭндуро"/"BlackSeeEnduro"</t>
  </si>
  <si>
    <t>Кубок России по эндуро на мотоциклах 2015 года; Кубок Мотоциклетной Федерации России по эндуро на мотоциклах 2015 года.</t>
  </si>
  <si>
    <t>Кубок Мотоциклетной Федерации России по эндуро на мотоциклах 2015 года.</t>
  </si>
  <si>
    <t>Группа "Е 1".</t>
  </si>
  <si>
    <t>Группа "Е 2".</t>
  </si>
  <si>
    <t>Группа "Е 3".</t>
  </si>
  <si>
    <t>ПРОТОКОЛ  ЛИЧНОГО  ЗАЧЕТА</t>
  </si>
  <si>
    <t>ПРОТОКОЛ  ЛИЧНОГО  ЗАЧЕТА.</t>
  </si>
  <si>
    <t xml:space="preserve">ПРОТОКОЛ  ЛИЧНОГО  ЗАЧЕТА. </t>
  </si>
  <si>
    <t>Группа "ХОББИ".</t>
  </si>
  <si>
    <t>н/з</t>
  </si>
  <si>
    <t xml:space="preserve"> </t>
  </si>
  <si>
    <t>-</t>
  </si>
  <si>
    <t>н/с</t>
  </si>
</sst>
</file>

<file path=xl/styles.xml><?xml version="1.0" encoding="utf-8"?>
<styleSheet xmlns="http://schemas.openxmlformats.org/spreadsheetml/2006/main">
  <fonts count="24">
    <font>
      <sz val="10"/>
      <name val="Arial"/>
    </font>
    <font>
      <sz val="12"/>
      <name val="Arial"/>
      <family val="2"/>
      <charset val="204"/>
    </font>
    <font>
      <b/>
      <sz val="11"/>
      <color indexed="23"/>
      <name val="Cambria"/>
      <family val="1"/>
      <charset val="204"/>
    </font>
    <font>
      <sz val="10"/>
      <color indexed="23"/>
      <name val="Cambria"/>
      <family val="1"/>
      <charset val="204"/>
    </font>
    <font>
      <b/>
      <u/>
      <sz val="11"/>
      <color indexed="23"/>
      <name val="Cambria"/>
      <family val="1"/>
      <charset val="204"/>
    </font>
    <font>
      <sz val="11"/>
      <color indexed="23"/>
      <name val="Cambria"/>
      <family val="1"/>
      <charset val="204"/>
    </font>
    <font>
      <b/>
      <sz val="10"/>
      <color indexed="23"/>
      <name val="Cambria"/>
      <family val="1"/>
      <charset val="204"/>
    </font>
    <font>
      <b/>
      <i/>
      <sz val="12"/>
      <color indexed="23"/>
      <name val="Cambria"/>
      <family val="1"/>
      <charset val="204"/>
    </font>
    <font>
      <b/>
      <sz val="12"/>
      <color indexed="23"/>
      <name val="Cambria"/>
      <family val="1"/>
      <charset val="204"/>
    </font>
    <font>
      <sz val="12"/>
      <color indexed="23"/>
      <name val="Cambria"/>
      <family val="1"/>
      <charset val="204"/>
    </font>
    <font>
      <b/>
      <sz val="11"/>
      <name val="Times New Roman"/>
      <family val="1"/>
      <charset val="204"/>
    </font>
    <font>
      <sz val="16"/>
      <name val="Times New Roman"/>
      <family val="1"/>
      <charset val="204"/>
    </font>
    <font>
      <b/>
      <i/>
      <sz val="16"/>
      <name val="Times New Roman"/>
      <family val="1"/>
      <charset val="204"/>
    </font>
    <font>
      <b/>
      <sz val="18"/>
      <name val="Times New Roman"/>
      <family val="1"/>
      <charset val="204"/>
    </font>
    <font>
      <sz val="35"/>
      <name val="Times New Roman"/>
      <family val="1"/>
      <charset val="204"/>
    </font>
    <font>
      <sz val="28"/>
      <name val="Times New Roman"/>
      <family val="1"/>
      <charset val="204"/>
    </font>
    <font>
      <sz val="28"/>
      <color indexed="63"/>
      <name val="Times New Roman"/>
      <family val="1"/>
      <charset val="204"/>
    </font>
    <font>
      <sz val="18"/>
      <name val="Times New Roman"/>
      <family val="1"/>
      <charset val="204"/>
    </font>
    <font>
      <b/>
      <sz val="35"/>
      <name val="Times New Roman"/>
      <family val="1"/>
      <charset val="204"/>
    </font>
    <font>
      <b/>
      <i/>
      <sz val="35"/>
      <name val="Times New Roman"/>
      <family val="1"/>
      <charset val="204"/>
    </font>
    <font>
      <sz val="55"/>
      <name val="Times New Roman"/>
      <family val="1"/>
      <charset val="204"/>
    </font>
    <font>
      <b/>
      <sz val="55"/>
      <name val="Times New Roman"/>
      <family val="1"/>
      <charset val="204"/>
    </font>
    <font>
      <b/>
      <i/>
      <sz val="55"/>
      <name val="Times New Roman"/>
      <family val="1"/>
      <charset val="204"/>
    </font>
    <font>
      <sz val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</fills>
  <borders count="3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9">
    <xf numFmtId="0" fontId="0" fillId="0" borderId="0" xfId="0"/>
    <xf numFmtId="0" fontId="1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6" fillId="0" borderId="0" xfId="0" applyFont="1" applyBorder="1" applyAlignment="1" applyProtection="1">
      <alignment horizontal="center" vertical="center" wrapText="1"/>
      <protection locked="0" hidden="1"/>
    </xf>
    <xf numFmtId="0" fontId="6" fillId="0" borderId="0" xfId="0" applyFont="1" applyBorder="1" applyAlignment="1" applyProtection="1">
      <alignment horizontal="center" vertical="center" wrapText="1"/>
      <protection locked="0"/>
    </xf>
    <xf numFmtId="0" fontId="6" fillId="0" borderId="0" xfId="0" applyFont="1" applyFill="1" applyBorder="1" applyAlignment="1" applyProtection="1">
      <alignment horizontal="center" vertical="center" wrapText="1"/>
      <protection locked="0"/>
    </xf>
    <xf numFmtId="0" fontId="9" fillId="2" borderId="1" xfId="0" applyFont="1" applyFill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9" fillId="0" borderId="0" xfId="0" applyFont="1" applyFill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  <protection locked="0" hidden="1"/>
    </xf>
    <xf numFmtId="0" fontId="10" fillId="3" borderId="0" xfId="0" applyFont="1" applyFill="1" applyAlignment="1" applyProtection="1">
      <alignment horizontal="center" vertical="center" wrapText="1"/>
      <protection locked="0"/>
    </xf>
    <xf numFmtId="0" fontId="12" fillId="3" borderId="0" xfId="0" applyFont="1" applyFill="1" applyBorder="1" applyAlignment="1">
      <alignment horizontal="center" vertical="center"/>
    </xf>
    <xf numFmtId="0" fontId="10" fillId="3" borderId="0" xfId="0" applyFont="1" applyFill="1" applyAlignment="1" applyProtection="1">
      <alignment vertical="center" wrapText="1"/>
      <protection locked="0"/>
    </xf>
    <xf numFmtId="0" fontId="9" fillId="3" borderId="1" xfId="0" applyFont="1" applyFill="1" applyBorder="1" applyAlignment="1" applyProtection="1">
      <alignment horizontal="center" vertical="center"/>
      <protection locked="0"/>
    </xf>
    <xf numFmtId="0" fontId="9" fillId="3" borderId="0" xfId="0" applyFont="1" applyFill="1" applyAlignment="1" applyProtection="1">
      <alignment horizontal="center" vertical="center"/>
      <protection locked="0"/>
    </xf>
    <xf numFmtId="0" fontId="9" fillId="3" borderId="0" xfId="0" applyFont="1" applyFill="1" applyBorder="1" applyAlignment="1" applyProtection="1">
      <alignment horizontal="center" vertical="center"/>
      <protection locked="0"/>
    </xf>
    <xf numFmtId="0" fontId="9" fillId="3" borderId="0" xfId="0" applyFont="1" applyFill="1" applyAlignment="1" applyProtection="1">
      <alignment horizontal="center" vertical="center"/>
      <protection locked="0" hidden="1"/>
    </xf>
    <xf numFmtId="0" fontId="1" fillId="3" borderId="0" xfId="0" applyFont="1" applyFill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>
      <alignment vertical="center"/>
    </xf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0" fillId="0" borderId="0" xfId="0" applyAlignment="1" applyProtection="1">
      <alignment vertical="center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3" fillId="0" borderId="0" xfId="0" applyFont="1" applyBorder="1" applyAlignment="1" applyProtection="1">
      <alignment vertical="center"/>
      <protection locked="0" hidden="1"/>
    </xf>
    <xf numFmtId="0" fontId="3" fillId="0" borderId="0" xfId="0" applyFont="1" applyAlignment="1" applyProtection="1">
      <alignment vertical="center"/>
      <protection locked="0" hidden="1"/>
    </xf>
    <xf numFmtId="0" fontId="3" fillId="0" borderId="0" xfId="0" applyFont="1" applyAlignment="1" applyProtection="1">
      <alignment horizontal="left" vertical="center"/>
      <protection locked="0" hidden="1"/>
    </xf>
    <xf numFmtId="0" fontId="7" fillId="0" borderId="0" xfId="0" applyFont="1" applyBorder="1" applyAlignment="1" applyProtection="1">
      <alignment horizontal="center" vertical="center"/>
      <protection locked="0"/>
    </xf>
    <xf numFmtId="0" fontId="8" fillId="0" borderId="0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 hidden="1"/>
    </xf>
    <xf numFmtId="0" fontId="12" fillId="3" borderId="0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0" fillId="0" borderId="0" xfId="0" applyAlignment="1">
      <alignment vertical="center"/>
    </xf>
    <xf numFmtId="0" fontId="11" fillId="3" borderId="0" xfId="0" applyFont="1" applyFill="1" applyAlignment="1" applyProtection="1">
      <alignment vertical="center"/>
      <protection locked="0"/>
    </xf>
    <xf numFmtId="0" fontId="11" fillId="3" borderId="0" xfId="0" applyFont="1" applyFill="1" applyAlignment="1" applyProtection="1">
      <alignment horizontal="center" vertical="center"/>
      <protection locked="0"/>
    </xf>
    <xf numFmtId="0" fontId="3" fillId="3" borderId="0" xfId="0" applyFont="1" applyFill="1" applyAlignment="1" applyProtection="1">
      <alignment vertical="center"/>
      <protection locked="0"/>
    </xf>
    <xf numFmtId="0" fontId="3" fillId="3" borderId="0" xfId="0" applyFont="1" applyFill="1" applyAlignment="1" applyProtection="1">
      <alignment horizontal="center" vertical="center"/>
      <protection locked="0"/>
    </xf>
    <xf numFmtId="0" fontId="0" fillId="3" borderId="0" xfId="0" applyFill="1" applyAlignment="1" applyProtection="1">
      <alignment vertical="center"/>
      <protection locked="0"/>
    </xf>
    <xf numFmtId="0" fontId="0" fillId="3" borderId="0" xfId="0" applyFill="1" applyAlignment="1" applyProtection="1">
      <alignment horizontal="center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15" fillId="3" borderId="0" xfId="0" applyFont="1" applyFill="1" applyAlignment="1">
      <alignment horizontal="left"/>
    </xf>
    <xf numFmtId="0" fontId="15" fillId="0" borderId="0" xfId="0" applyFont="1" applyProtection="1">
      <protection locked="0"/>
    </xf>
    <xf numFmtId="0" fontId="15" fillId="0" borderId="0" xfId="0" applyFont="1"/>
    <xf numFmtId="0" fontId="15" fillId="0" borderId="0" xfId="0" applyFont="1" applyAlignment="1" applyProtection="1">
      <alignment horizontal="left"/>
      <protection locked="0"/>
    </xf>
    <xf numFmtId="0" fontId="16" fillId="0" borderId="0" xfId="0" applyFont="1" applyProtection="1">
      <protection locked="0"/>
    </xf>
    <xf numFmtId="0" fontId="15" fillId="3" borderId="0" xfId="0" applyFont="1" applyFill="1" applyAlignment="1"/>
    <xf numFmtId="0" fontId="14" fillId="3" borderId="0" xfId="0" applyFont="1" applyFill="1" applyAlignment="1">
      <alignment vertical="center" wrapText="1"/>
    </xf>
    <xf numFmtId="0" fontId="15" fillId="3" borderId="2" xfId="0" applyFont="1" applyFill="1" applyBorder="1" applyAlignment="1" applyProtection="1">
      <alignment horizontal="center" vertical="center" wrapText="1"/>
      <protection locked="0"/>
    </xf>
    <xf numFmtId="0" fontId="15" fillId="3" borderId="3" xfId="0" applyFont="1" applyFill="1" applyBorder="1" applyAlignment="1" applyProtection="1">
      <alignment horizontal="center" vertical="center" wrapText="1"/>
      <protection locked="0"/>
    </xf>
    <xf numFmtId="0" fontId="15" fillId="3" borderId="4" xfId="0" applyFont="1" applyFill="1" applyBorder="1" applyAlignment="1" applyProtection="1">
      <alignment horizontal="center" vertical="center" wrapText="1"/>
      <protection locked="0"/>
    </xf>
    <xf numFmtId="0" fontId="15" fillId="3" borderId="5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7" xfId="0" applyFont="1" applyFill="1" applyBorder="1" applyAlignment="1" applyProtection="1">
      <alignment horizontal="center" vertical="center" wrapText="1"/>
      <protection locked="0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5" fillId="3" borderId="8" xfId="0" applyFont="1" applyFill="1" applyBorder="1" applyAlignment="1" applyProtection="1">
      <alignment horizontal="center" vertical="center" wrapText="1"/>
      <protection locked="0"/>
    </xf>
    <xf numFmtId="0" fontId="15" fillId="3" borderId="9" xfId="0" applyFont="1" applyFill="1" applyBorder="1" applyAlignment="1">
      <alignment horizontal="center" vertical="center" wrapText="1"/>
    </xf>
    <xf numFmtId="0" fontId="15" fillId="3" borderId="10" xfId="0" applyFont="1" applyFill="1" applyBorder="1" applyAlignment="1">
      <alignment horizontal="center" vertical="center" wrapText="1"/>
    </xf>
    <xf numFmtId="0" fontId="15" fillId="3" borderId="5" xfId="0" applyFont="1" applyFill="1" applyBorder="1" applyAlignment="1" applyProtection="1">
      <alignment horizontal="center" vertical="center" wrapText="1"/>
      <protection locked="0"/>
    </xf>
    <xf numFmtId="0" fontId="15" fillId="3" borderId="3" xfId="0" applyFont="1" applyFill="1" applyBorder="1" applyAlignment="1" applyProtection="1">
      <alignment horizontal="left" vertical="center" wrapText="1"/>
      <protection locked="0"/>
    </xf>
    <xf numFmtId="0" fontId="15" fillId="3" borderId="9" xfId="0" applyFont="1" applyFill="1" applyBorder="1" applyAlignment="1" applyProtection="1">
      <alignment horizontal="center" vertical="center" wrapText="1"/>
      <protection locked="0"/>
    </xf>
    <xf numFmtId="0" fontId="15" fillId="3" borderId="6" xfId="0" applyFont="1" applyFill="1" applyBorder="1" applyAlignment="1">
      <alignment horizontal="left" vertical="center" wrapText="1"/>
    </xf>
    <xf numFmtId="0" fontId="15" fillId="3" borderId="3" xfId="0" applyFont="1" applyFill="1" applyBorder="1" applyAlignment="1">
      <alignment horizontal="left" vertical="center" wrapText="1"/>
    </xf>
    <xf numFmtId="0" fontId="15" fillId="3" borderId="10" xfId="0" applyFont="1" applyFill="1" applyBorder="1" applyAlignment="1">
      <alignment horizontal="left" vertical="center" wrapText="1"/>
    </xf>
    <xf numFmtId="0" fontId="15" fillId="3" borderId="5" xfId="0" applyFont="1" applyFill="1" applyBorder="1" applyAlignment="1">
      <alignment horizontal="left" vertical="center" wrapText="1"/>
    </xf>
    <xf numFmtId="0" fontId="15" fillId="3" borderId="2" xfId="0" applyFont="1" applyFill="1" applyBorder="1" applyAlignment="1" applyProtection="1">
      <alignment horizontal="left" vertical="center" wrapText="1"/>
      <protection locked="0"/>
    </xf>
    <xf numFmtId="0" fontId="15" fillId="3" borderId="2" xfId="0" applyFont="1" applyFill="1" applyBorder="1" applyAlignment="1">
      <alignment horizontal="left" vertical="center" wrapText="1"/>
    </xf>
    <xf numFmtId="0" fontId="15" fillId="3" borderId="9" xfId="0" applyFont="1" applyFill="1" applyBorder="1" applyAlignment="1">
      <alignment horizontal="left" vertical="center" wrapText="1"/>
    </xf>
    <xf numFmtId="0" fontId="15" fillId="3" borderId="10" xfId="0" applyFont="1" applyFill="1" applyBorder="1" applyAlignment="1" applyProtection="1">
      <alignment horizontal="left" vertical="center" wrapText="1"/>
      <protection locked="0"/>
    </xf>
    <xf numFmtId="0" fontId="20" fillId="3" borderId="4" xfId="0" applyFont="1" applyFill="1" applyBorder="1" applyAlignment="1" applyProtection="1">
      <alignment horizontal="center" vertical="center" wrapText="1"/>
      <protection locked="0"/>
    </xf>
    <xf numFmtId="0" fontId="20" fillId="3" borderId="5" xfId="0" applyFont="1" applyFill="1" applyBorder="1" applyAlignment="1">
      <alignment horizontal="center" vertical="center" wrapText="1"/>
    </xf>
    <xf numFmtId="0" fontId="20" fillId="3" borderId="6" xfId="0" applyFont="1" applyFill="1" applyBorder="1" applyAlignment="1">
      <alignment horizontal="left" vertical="center" wrapText="1"/>
    </xf>
    <xf numFmtId="0" fontId="20" fillId="3" borderId="6" xfId="0" applyFont="1" applyFill="1" applyBorder="1" applyAlignment="1">
      <alignment horizontal="center" vertical="center" wrapText="1"/>
    </xf>
    <xf numFmtId="0" fontId="20" fillId="3" borderId="5" xfId="0" applyFont="1" applyFill="1" applyBorder="1" applyAlignment="1">
      <alignment horizontal="left" vertical="center" wrapText="1"/>
    </xf>
    <xf numFmtId="0" fontId="20" fillId="3" borderId="4" xfId="0" applyFont="1" applyFill="1" applyBorder="1" applyAlignment="1" applyProtection="1">
      <alignment horizontal="center" vertical="center"/>
      <protection locked="0"/>
    </xf>
    <xf numFmtId="0" fontId="20" fillId="3" borderId="5" xfId="0" applyFont="1" applyFill="1" applyBorder="1" applyAlignment="1" applyProtection="1">
      <alignment horizontal="center" vertical="center"/>
      <protection locked="0"/>
    </xf>
    <xf numFmtId="0" fontId="20" fillId="3" borderId="11" xfId="0" applyFont="1" applyFill="1" applyBorder="1" applyAlignment="1" applyProtection="1">
      <alignment horizontal="center" vertical="center"/>
      <protection locked="0"/>
    </xf>
    <xf numFmtId="0" fontId="20" fillId="3" borderId="12" xfId="0" applyFont="1" applyFill="1" applyBorder="1" applyAlignment="1" applyProtection="1">
      <alignment horizontal="center" vertical="center"/>
      <protection locked="0"/>
    </xf>
    <xf numFmtId="0" fontId="20" fillId="3" borderId="13" xfId="0" applyFont="1" applyFill="1" applyBorder="1" applyAlignment="1" applyProtection="1">
      <alignment horizontal="center" vertical="center"/>
      <protection locked="0"/>
    </xf>
    <xf numFmtId="0" fontId="20" fillId="3" borderId="7" xfId="0" applyFont="1" applyFill="1" applyBorder="1" applyAlignment="1" applyProtection="1">
      <alignment horizontal="center" vertical="center" wrapText="1"/>
      <protection locked="0"/>
    </xf>
    <xf numFmtId="0" fontId="20" fillId="3" borderId="2" xfId="0" applyFont="1" applyFill="1" applyBorder="1" applyAlignment="1">
      <alignment horizontal="center" vertical="center" wrapText="1"/>
    </xf>
    <xf numFmtId="0" fontId="20" fillId="3" borderId="3" xfId="0" applyFont="1" applyFill="1" applyBorder="1" applyAlignment="1">
      <alignment horizontal="left" vertical="center" wrapText="1"/>
    </xf>
    <xf numFmtId="0" fontId="20" fillId="3" borderId="2" xfId="0" applyFont="1" applyFill="1" applyBorder="1" applyAlignment="1" applyProtection="1">
      <alignment horizontal="center" vertical="center" wrapText="1"/>
      <protection locked="0"/>
    </xf>
    <xf numFmtId="0" fontId="20" fillId="3" borderId="3" xfId="0" applyFont="1" applyFill="1" applyBorder="1" applyAlignment="1">
      <alignment horizontal="center" vertical="center" wrapText="1"/>
    </xf>
    <xf numFmtId="0" fontId="20" fillId="3" borderId="2" xfId="0" applyFont="1" applyFill="1" applyBorder="1" applyAlignment="1" applyProtection="1">
      <alignment horizontal="left" vertical="center" wrapText="1"/>
      <protection locked="0"/>
    </xf>
    <xf numFmtId="0" fontId="20" fillId="3" borderId="3" xfId="0" applyFont="1" applyFill="1" applyBorder="1" applyAlignment="1" applyProtection="1">
      <alignment horizontal="left" vertical="center" wrapText="1"/>
      <protection locked="0"/>
    </xf>
    <xf numFmtId="0" fontId="20" fillId="3" borderId="7" xfId="0" applyFont="1" applyFill="1" applyBorder="1" applyAlignment="1" applyProtection="1">
      <alignment horizontal="center" vertical="center"/>
      <protection locked="0"/>
    </xf>
    <xf numFmtId="0" fontId="20" fillId="3" borderId="2" xfId="0" applyFont="1" applyFill="1" applyBorder="1" applyAlignment="1" applyProtection="1">
      <alignment horizontal="center" vertical="center"/>
      <protection locked="0"/>
    </xf>
    <xf numFmtId="0" fontId="20" fillId="3" borderId="1" xfId="0" applyFont="1" applyFill="1" applyBorder="1" applyAlignment="1" applyProtection="1">
      <alignment horizontal="center" vertical="center"/>
      <protection locked="0"/>
    </xf>
    <xf numFmtId="0" fontId="20" fillId="3" borderId="14" xfId="0" applyFont="1" applyFill="1" applyBorder="1" applyAlignment="1" applyProtection="1">
      <alignment horizontal="center" vertical="center"/>
      <protection locked="0"/>
    </xf>
    <xf numFmtId="0" fontId="20" fillId="3" borderId="15" xfId="0" applyFont="1" applyFill="1" applyBorder="1" applyAlignment="1" applyProtection="1">
      <alignment horizontal="center" vertical="center"/>
      <protection locked="0"/>
    </xf>
    <xf numFmtId="0" fontId="20" fillId="3" borderId="2" xfId="0" applyFont="1" applyFill="1" applyBorder="1" applyAlignment="1">
      <alignment horizontal="left" vertical="center" wrapText="1"/>
    </xf>
    <xf numFmtId="0" fontId="20" fillId="3" borderId="8" xfId="0" applyFont="1" applyFill="1" applyBorder="1" applyAlignment="1" applyProtection="1">
      <alignment horizontal="center" vertical="center" wrapText="1"/>
      <protection locked="0"/>
    </xf>
    <xf numFmtId="0" fontId="20" fillId="3" borderId="9" xfId="0" applyFont="1" applyFill="1" applyBorder="1" applyAlignment="1">
      <alignment horizontal="center" vertical="center" wrapText="1"/>
    </xf>
    <xf numFmtId="0" fontId="20" fillId="3" borderId="10" xfId="0" applyFont="1" applyFill="1" applyBorder="1" applyAlignment="1">
      <alignment horizontal="left" vertical="center" wrapText="1"/>
    </xf>
    <xf numFmtId="0" fontId="20" fillId="3" borderId="10" xfId="0" applyFont="1" applyFill="1" applyBorder="1" applyAlignment="1">
      <alignment horizontal="center" vertical="center" wrapText="1"/>
    </xf>
    <xf numFmtId="0" fontId="20" fillId="3" borderId="9" xfId="0" applyFont="1" applyFill="1" applyBorder="1" applyAlignment="1">
      <alignment horizontal="left" vertical="center" wrapText="1"/>
    </xf>
    <xf numFmtId="0" fontId="20" fillId="3" borderId="10" xfId="0" applyFont="1" applyFill="1" applyBorder="1" applyAlignment="1" applyProtection="1">
      <alignment horizontal="left" vertical="center" wrapText="1"/>
      <protection locked="0"/>
    </xf>
    <xf numFmtId="0" fontId="20" fillId="3" borderId="8" xfId="0" applyFont="1" applyFill="1" applyBorder="1" applyAlignment="1" applyProtection="1">
      <alignment horizontal="center" vertical="center"/>
      <protection locked="0"/>
    </xf>
    <xf numFmtId="0" fontId="20" fillId="3" borderId="9" xfId="0" applyFont="1" applyFill="1" applyBorder="1" applyAlignment="1" applyProtection="1">
      <alignment horizontal="center" vertical="center"/>
      <protection locked="0"/>
    </xf>
    <xf numFmtId="0" fontId="20" fillId="3" borderId="16" xfId="0" applyFont="1" applyFill="1" applyBorder="1" applyAlignment="1" applyProtection="1">
      <alignment horizontal="center" vertical="center"/>
      <protection locked="0"/>
    </xf>
    <xf numFmtId="0" fontId="20" fillId="3" borderId="17" xfId="0" applyFont="1" applyFill="1" applyBorder="1" applyAlignment="1" applyProtection="1">
      <alignment horizontal="center" vertical="center"/>
      <protection locked="0"/>
    </xf>
    <xf numFmtId="0" fontId="20" fillId="3" borderId="18" xfId="0" applyFont="1" applyFill="1" applyBorder="1" applyAlignment="1" applyProtection="1">
      <alignment horizontal="center" vertical="center"/>
      <protection locked="0"/>
    </xf>
    <xf numFmtId="0" fontId="20" fillId="3" borderId="19" xfId="0" applyFont="1" applyFill="1" applyBorder="1" applyAlignment="1" applyProtection="1">
      <alignment horizontal="center" vertical="center"/>
      <protection locked="0"/>
    </xf>
    <xf numFmtId="0" fontId="20" fillId="3" borderId="20" xfId="0" applyFont="1" applyFill="1" applyBorder="1" applyAlignment="1" applyProtection="1">
      <alignment horizontal="center" vertical="center"/>
      <protection locked="0"/>
    </xf>
    <xf numFmtId="0" fontId="20" fillId="3" borderId="9" xfId="0" applyFont="1" applyFill="1" applyBorder="1" applyAlignment="1" applyProtection="1">
      <alignment horizontal="center" vertical="center" wrapText="1"/>
      <protection locked="0"/>
    </xf>
    <xf numFmtId="0" fontId="20" fillId="3" borderId="10" xfId="0" applyFont="1" applyFill="1" applyBorder="1" applyAlignment="1" applyProtection="1">
      <alignment horizontal="center" vertical="center" wrapText="1"/>
      <protection locked="0"/>
    </xf>
    <xf numFmtId="0" fontId="20" fillId="3" borderId="21" xfId="0" applyFont="1" applyFill="1" applyBorder="1" applyAlignment="1" applyProtection="1">
      <alignment horizontal="center" vertical="center"/>
      <protection locked="0"/>
    </xf>
    <xf numFmtId="0" fontId="20" fillId="3" borderId="5" xfId="0" applyFont="1" applyFill="1" applyBorder="1" applyAlignment="1" applyProtection="1">
      <alignment horizontal="center" vertical="center" wrapText="1"/>
      <protection locked="0"/>
    </xf>
    <xf numFmtId="0" fontId="20" fillId="3" borderId="3" xfId="0" applyFont="1" applyFill="1" applyBorder="1" applyAlignment="1" applyProtection="1">
      <alignment horizontal="center" vertical="center" wrapText="1"/>
      <protection locked="0"/>
    </xf>
    <xf numFmtId="0" fontId="20" fillId="3" borderId="7" xfId="0" applyFont="1" applyFill="1" applyBorder="1" applyAlignment="1">
      <alignment horizontal="center" vertical="center" wrapText="1"/>
    </xf>
    <xf numFmtId="0" fontId="20" fillId="3" borderId="8" xfId="0" applyFont="1" applyFill="1" applyBorder="1" applyAlignment="1">
      <alignment horizontal="center" vertical="center" wrapText="1"/>
    </xf>
    <xf numFmtId="0" fontId="20" fillId="3" borderId="22" xfId="0" applyFont="1" applyFill="1" applyBorder="1" applyAlignment="1" applyProtection="1">
      <alignment horizontal="center" vertical="center"/>
      <protection locked="0"/>
    </xf>
    <xf numFmtId="0" fontId="20" fillId="3" borderId="23" xfId="0" applyFont="1" applyFill="1" applyBorder="1" applyAlignment="1" applyProtection="1">
      <alignment horizontal="center" vertical="center"/>
      <protection locked="0"/>
    </xf>
    <xf numFmtId="0" fontId="20" fillId="3" borderId="24" xfId="0" applyFont="1" applyFill="1" applyBorder="1" applyAlignment="1" applyProtection="1">
      <alignment horizontal="center" vertical="center"/>
      <protection locked="0"/>
    </xf>
    <xf numFmtId="0" fontId="20" fillId="3" borderId="0" xfId="0" applyFont="1" applyFill="1" applyAlignment="1">
      <alignment horizontal="left"/>
    </xf>
    <xf numFmtId="0" fontId="20" fillId="0" borderId="0" xfId="0" applyFont="1" applyProtection="1">
      <protection locked="0"/>
    </xf>
    <xf numFmtId="0" fontId="20" fillId="0" borderId="0" xfId="0" applyFont="1"/>
    <xf numFmtId="0" fontId="20" fillId="0" borderId="0" xfId="0" applyFont="1" applyAlignment="1" applyProtection="1">
      <alignment horizontal="left"/>
      <protection locked="0"/>
    </xf>
    <xf numFmtId="0" fontId="20" fillId="3" borderId="0" xfId="0" applyFont="1" applyFill="1" applyAlignment="1"/>
    <xf numFmtId="0" fontId="20" fillId="3" borderId="0" xfId="0" applyFont="1" applyFill="1" applyAlignment="1">
      <alignment vertical="center" wrapText="1"/>
    </xf>
    <xf numFmtId="0" fontId="19" fillId="3" borderId="0" xfId="0" applyFont="1" applyFill="1" applyAlignment="1">
      <alignment horizontal="center" vertical="center" wrapText="1"/>
    </xf>
    <xf numFmtId="0" fontId="14" fillId="3" borderId="0" xfId="0" applyFont="1" applyFill="1" applyAlignment="1">
      <alignment horizontal="center" vertical="center" wrapText="1"/>
    </xf>
    <xf numFmtId="0" fontId="2" fillId="0" borderId="0" xfId="0" applyFont="1" applyAlignment="1" applyProtection="1">
      <alignment horizontal="center" vertical="center" wrapText="1"/>
      <protection locked="0"/>
    </xf>
    <xf numFmtId="0" fontId="18" fillId="3" borderId="0" xfId="0" applyFont="1" applyFill="1" applyAlignment="1">
      <alignment horizontal="center" vertical="center" wrapText="1"/>
    </xf>
    <xf numFmtId="0" fontId="14" fillId="3" borderId="0" xfId="0" applyFont="1" applyFill="1" applyAlignment="1">
      <alignment horizontal="left" vertical="center" wrapText="1"/>
    </xf>
    <xf numFmtId="0" fontId="6" fillId="0" borderId="25" xfId="0" applyFont="1" applyBorder="1" applyAlignment="1" applyProtection="1">
      <alignment horizontal="center" vertical="center" wrapText="1"/>
      <protection locked="0"/>
    </xf>
    <xf numFmtId="0" fontId="3" fillId="0" borderId="26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19" fillId="3" borderId="0" xfId="0" applyFont="1" applyFill="1" applyBorder="1" applyAlignment="1">
      <alignment horizontal="center" vertical="center" wrapText="1"/>
    </xf>
    <xf numFmtId="0" fontId="13" fillId="3" borderId="25" xfId="0" applyFont="1" applyFill="1" applyBorder="1" applyAlignment="1" applyProtection="1">
      <alignment horizontal="center" vertical="center" wrapText="1"/>
      <protection locked="0"/>
    </xf>
    <xf numFmtId="0" fontId="17" fillId="3" borderId="26" xfId="0" applyFont="1" applyFill="1" applyBorder="1" applyAlignment="1">
      <alignment horizontal="center" vertical="center" wrapText="1"/>
    </xf>
    <xf numFmtId="0" fontId="13" fillId="3" borderId="26" xfId="0" applyFont="1" applyFill="1" applyBorder="1" applyAlignment="1" applyProtection="1">
      <alignment horizontal="center" vertical="center" wrapText="1"/>
      <protection locked="0"/>
    </xf>
    <xf numFmtId="0" fontId="13" fillId="3" borderId="4" xfId="0" applyFont="1" applyFill="1" applyBorder="1" applyAlignment="1" applyProtection="1">
      <alignment horizontal="center" vertical="center" wrapText="1"/>
      <protection locked="0"/>
    </xf>
    <xf numFmtId="0" fontId="13" fillId="3" borderId="7" xfId="0" applyFont="1" applyFill="1" applyBorder="1" applyAlignment="1" applyProtection="1">
      <alignment horizontal="center" vertical="center" wrapText="1"/>
      <protection locked="0"/>
    </xf>
    <xf numFmtId="0" fontId="13" fillId="3" borderId="28" xfId="0" applyFont="1" applyFill="1" applyBorder="1" applyAlignment="1" applyProtection="1">
      <alignment horizontal="center" vertical="center" wrapText="1"/>
      <protection locked="0"/>
    </xf>
    <xf numFmtId="0" fontId="13" fillId="3" borderId="29" xfId="0" applyFont="1" applyFill="1" applyBorder="1" applyAlignment="1" applyProtection="1">
      <alignment horizontal="center" vertical="center" wrapText="1"/>
      <protection locked="0"/>
    </xf>
    <xf numFmtId="0" fontId="17" fillId="3" borderId="30" xfId="0" applyFont="1" applyFill="1" applyBorder="1" applyAlignment="1">
      <alignment horizontal="center" vertical="center" wrapText="1"/>
    </xf>
    <xf numFmtId="0" fontId="13" fillId="3" borderId="32" xfId="0" applyFont="1" applyFill="1" applyBorder="1" applyAlignment="1" applyProtection="1">
      <alignment horizontal="center" vertical="center" wrapText="1"/>
      <protection locked="0"/>
    </xf>
    <xf numFmtId="0" fontId="13" fillId="3" borderId="33" xfId="0" applyFont="1" applyFill="1" applyBorder="1" applyAlignment="1" applyProtection="1">
      <alignment horizontal="center" vertical="center" wrapText="1"/>
      <protection locked="0"/>
    </xf>
    <xf numFmtId="0" fontId="13" fillId="3" borderId="25" xfId="0" applyFont="1" applyFill="1" applyBorder="1" applyAlignment="1">
      <alignment horizontal="center" vertical="center" wrapText="1"/>
    </xf>
    <xf numFmtId="0" fontId="13" fillId="3" borderId="26" xfId="0" applyFont="1" applyFill="1" applyBorder="1" applyAlignment="1">
      <alignment horizontal="center" vertical="center" wrapText="1"/>
    </xf>
    <xf numFmtId="0" fontId="22" fillId="3" borderId="0" xfId="0" applyFont="1" applyFill="1" applyBorder="1" applyAlignment="1">
      <alignment horizontal="center" vertical="center" wrapText="1"/>
    </xf>
    <xf numFmtId="0" fontId="13" fillId="3" borderId="31" xfId="0" applyFont="1" applyFill="1" applyBorder="1" applyAlignment="1" applyProtection="1">
      <alignment horizontal="center" vertical="center" wrapText="1"/>
      <protection locked="0"/>
    </xf>
    <xf numFmtId="0" fontId="22" fillId="3" borderId="0" xfId="0" applyFont="1" applyFill="1" applyAlignment="1">
      <alignment horizontal="center" vertical="center" wrapText="1"/>
    </xf>
    <xf numFmtId="0" fontId="21" fillId="3" borderId="0" xfId="0" applyFont="1" applyFill="1" applyAlignment="1">
      <alignment horizontal="center" vertical="center" wrapText="1"/>
    </xf>
    <xf numFmtId="0" fontId="20" fillId="3" borderId="0" xfId="0" applyFont="1" applyFill="1" applyAlignment="1">
      <alignment horizontal="left" vertical="center" wrapText="1"/>
    </xf>
    <xf numFmtId="0" fontId="20" fillId="3" borderId="0" xfId="0" applyFont="1" applyFill="1" applyAlignment="1">
      <alignment horizontal="right" vertical="center" wrapText="1"/>
    </xf>
    <xf numFmtId="0" fontId="14" fillId="3" borderId="0" xfId="0" applyFont="1" applyFill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1285875</xdr:colOff>
      <xdr:row>0</xdr:row>
      <xdr:rowOff>400050</xdr:rowOff>
    </xdr:from>
    <xdr:to>
      <xdr:col>7</xdr:col>
      <xdr:colOff>2914650</xdr:colOff>
      <xdr:row>0</xdr:row>
      <xdr:rowOff>1952625</xdr:rowOff>
    </xdr:to>
    <xdr:pic>
      <xdr:nvPicPr>
        <xdr:cNvPr id="2049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993100" y="400050"/>
          <a:ext cx="1628775" cy="1552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0</xdr:row>
      <xdr:rowOff>0</xdr:rowOff>
    </xdr:from>
    <xdr:to>
      <xdr:col>2</xdr:col>
      <xdr:colOff>1047750</xdr:colOff>
      <xdr:row>0</xdr:row>
      <xdr:rowOff>2000250</xdr:rowOff>
    </xdr:to>
    <xdr:pic>
      <xdr:nvPicPr>
        <xdr:cNvPr id="2050" name="Рисунок 1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575" y="0"/>
          <a:ext cx="2638425" cy="2000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1333500</xdr:colOff>
      <xdr:row>0</xdr:row>
      <xdr:rowOff>171450</xdr:rowOff>
    </xdr:from>
    <xdr:to>
      <xdr:col>6</xdr:col>
      <xdr:colOff>4972050</xdr:colOff>
      <xdr:row>1</xdr:row>
      <xdr:rowOff>0</xdr:rowOff>
    </xdr:to>
    <xdr:pic>
      <xdr:nvPicPr>
        <xdr:cNvPr id="2051" name="Рисунок 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 l="36975" b="3699"/>
        <a:stretch>
          <a:fillRect/>
        </a:stretch>
      </xdr:blipFill>
      <xdr:spPr bwMode="auto">
        <a:xfrm>
          <a:off x="2952750" y="171450"/>
          <a:ext cx="16478250" cy="2057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571500</xdr:colOff>
      <xdr:row>0</xdr:row>
      <xdr:rowOff>114300</xdr:rowOff>
    </xdr:from>
    <xdr:to>
      <xdr:col>10</xdr:col>
      <xdr:colOff>323850</xdr:colOff>
      <xdr:row>1</xdr:row>
      <xdr:rowOff>95250</xdr:rowOff>
    </xdr:to>
    <xdr:pic>
      <xdr:nvPicPr>
        <xdr:cNvPr id="3073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604575" y="114300"/>
          <a:ext cx="1628775" cy="1562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142875</xdr:colOff>
      <xdr:row>0</xdr:row>
      <xdr:rowOff>0</xdr:rowOff>
    </xdr:from>
    <xdr:to>
      <xdr:col>2</xdr:col>
      <xdr:colOff>1162050</xdr:colOff>
      <xdr:row>1</xdr:row>
      <xdr:rowOff>285750</xdr:rowOff>
    </xdr:to>
    <xdr:pic>
      <xdr:nvPicPr>
        <xdr:cNvPr id="3074" name="Рисунок 1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2875" y="0"/>
          <a:ext cx="3886200" cy="1866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1333500</xdr:colOff>
      <xdr:row>0</xdr:row>
      <xdr:rowOff>171450</xdr:rowOff>
    </xdr:from>
    <xdr:to>
      <xdr:col>9</xdr:col>
      <xdr:colOff>409575</xdr:colOff>
      <xdr:row>1</xdr:row>
      <xdr:rowOff>0</xdr:rowOff>
    </xdr:to>
    <xdr:pic>
      <xdr:nvPicPr>
        <xdr:cNvPr id="3075" name="Рисунок 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 l="36975" b="3699"/>
        <a:stretch>
          <a:fillRect/>
        </a:stretch>
      </xdr:blipFill>
      <xdr:spPr bwMode="auto">
        <a:xfrm>
          <a:off x="4200525" y="171450"/>
          <a:ext cx="32242125" cy="1409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571500</xdr:colOff>
      <xdr:row>0</xdr:row>
      <xdr:rowOff>114300</xdr:rowOff>
    </xdr:from>
    <xdr:to>
      <xdr:col>10</xdr:col>
      <xdr:colOff>323850</xdr:colOff>
      <xdr:row>1</xdr:row>
      <xdr:rowOff>95250</xdr:rowOff>
    </xdr:to>
    <xdr:pic>
      <xdr:nvPicPr>
        <xdr:cNvPr id="1025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29225" y="114300"/>
          <a:ext cx="1628775" cy="1562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142875</xdr:colOff>
      <xdr:row>0</xdr:row>
      <xdr:rowOff>0</xdr:rowOff>
    </xdr:from>
    <xdr:to>
      <xdr:col>2</xdr:col>
      <xdr:colOff>1162050</xdr:colOff>
      <xdr:row>1</xdr:row>
      <xdr:rowOff>285750</xdr:rowOff>
    </xdr:to>
    <xdr:pic>
      <xdr:nvPicPr>
        <xdr:cNvPr id="1026" name="Рисунок 1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2875" y="0"/>
          <a:ext cx="4543425" cy="1866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1333500</xdr:colOff>
      <xdr:row>0</xdr:row>
      <xdr:rowOff>171450</xdr:rowOff>
    </xdr:from>
    <xdr:to>
      <xdr:col>9</xdr:col>
      <xdr:colOff>409575</xdr:colOff>
      <xdr:row>1</xdr:row>
      <xdr:rowOff>0</xdr:rowOff>
    </xdr:to>
    <xdr:pic>
      <xdr:nvPicPr>
        <xdr:cNvPr id="1027" name="Рисунок 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 l="36975" b="3699"/>
        <a:stretch>
          <a:fillRect/>
        </a:stretch>
      </xdr:blipFill>
      <xdr:spPr bwMode="auto">
        <a:xfrm>
          <a:off x="4857750" y="171450"/>
          <a:ext cx="38309550" cy="1409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571500</xdr:colOff>
      <xdr:row>0</xdr:row>
      <xdr:rowOff>114300</xdr:rowOff>
    </xdr:from>
    <xdr:to>
      <xdr:col>10</xdr:col>
      <xdr:colOff>323850</xdr:colOff>
      <xdr:row>1</xdr:row>
      <xdr:rowOff>95250</xdr:rowOff>
    </xdr:to>
    <xdr:pic>
      <xdr:nvPicPr>
        <xdr:cNvPr id="4097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757350" y="114300"/>
          <a:ext cx="1628775" cy="1562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142875</xdr:colOff>
      <xdr:row>0</xdr:row>
      <xdr:rowOff>0</xdr:rowOff>
    </xdr:from>
    <xdr:to>
      <xdr:col>2</xdr:col>
      <xdr:colOff>1162050</xdr:colOff>
      <xdr:row>1</xdr:row>
      <xdr:rowOff>285750</xdr:rowOff>
    </xdr:to>
    <xdr:pic>
      <xdr:nvPicPr>
        <xdr:cNvPr id="4098" name="Рисунок 1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2875" y="0"/>
          <a:ext cx="3219450" cy="1866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1333500</xdr:colOff>
      <xdr:row>0</xdr:row>
      <xdr:rowOff>171450</xdr:rowOff>
    </xdr:from>
    <xdr:to>
      <xdr:col>9</xdr:col>
      <xdr:colOff>409575</xdr:colOff>
      <xdr:row>1</xdr:row>
      <xdr:rowOff>0</xdr:rowOff>
    </xdr:to>
    <xdr:pic>
      <xdr:nvPicPr>
        <xdr:cNvPr id="4099" name="Рисунок 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 l="36975" b="3699"/>
        <a:stretch>
          <a:fillRect/>
        </a:stretch>
      </xdr:blipFill>
      <xdr:spPr bwMode="auto">
        <a:xfrm>
          <a:off x="3533775" y="171450"/>
          <a:ext cx="36061650" cy="1409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571500</xdr:colOff>
      <xdr:row>0</xdr:row>
      <xdr:rowOff>114300</xdr:rowOff>
    </xdr:from>
    <xdr:to>
      <xdr:col>10</xdr:col>
      <xdr:colOff>323850</xdr:colOff>
      <xdr:row>1</xdr:row>
      <xdr:rowOff>95250</xdr:rowOff>
    </xdr:to>
    <xdr:pic>
      <xdr:nvPicPr>
        <xdr:cNvPr id="5121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108900" y="114300"/>
          <a:ext cx="1628775" cy="1562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142875</xdr:colOff>
      <xdr:row>0</xdr:row>
      <xdr:rowOff>0</xdr:rowOff>
    </xdr:from>
    <xdr:to>
      <xdr:col>2</xdr:col>
      <xdr:colOff>1162050</xdr:colOff>
      <xdr:row>1</xdr:row>
      <xdr:rowOff>285750</xdr:rowOff>
    </xdr:to>
    <xdr:pic>
      <xdr:nvPicPr>
        <xdr:cNvPr id="5122" name="Рисунок 1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2875" y="0"/>
          <a:ext cx="3152775" cy="1866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1333500</xdr:colOff>
      <xdr:row>0</xdr:row>
      <xdr:rowOff>171450</xdr:rowOff>
    </xdr:from>
    <xdr:to>
      <xdr:col>9</xdr:col>
      <xdr:colOff>409575</xdr:colOff>
      <xdr:row>1</xdr:row>
      <xdr:rowOff>0</xdr:rowOff>
    </xdr:to>
    <xdr:pic>
      <xdr:nvPicPr>
        <xdr:cNvPr id="5123" name="Рисунок 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 l="36975" b="3699"/>
        <a:stretch>
          <a:fillRect/>
        </a:stretch>
      </xdr:blipFill>
      <xdr:spPr bwMode="auto">
        <a:xfrm>
          <a:off x="3467100" y="171450"/>
          <a:ext cx="29479875" cy="1409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571500</xdr:colOff>
      <xdr:row>0</xdr:row>
      <xdr:rowOff>114300</xdr:rowOff>
    </xdr:from>
    <xdr:to>
      <xdr:col>10</xdr:col>
      <xdr:colOff>323850</xdr:colOff>
      <xdr:row>1</xdr:row>
      <xdr:rowOff>95250</xdr:rowOff>
    </xdr:to>
    <xdr:pic>
      <xdr:nvPicPr>
        <xdr:cNvPr id="6145" name="Рисунок 2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5977175" y="114300"/>
          <a:ext cx="1628775" cy="1562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142875</xdr:colOff>
      <xdr:row>0</xdr:row>
      <xdr:rowOff>0</xdr:rowOff>
    </xdr:from>
    <xdr:to>
      <xdr:col>2</xdr:col>
      <xdr:colOff>1162050</xdr:colOff>
      <xdr:row>1</xdr:row>
      <xdr:rowOff>285750</xdr:rowOff>
    </xdr:to>
    <xdr:pic>
      <xdr:nvPicPr>
        <xdr:cNvPr id="6146" name="Рисунок 1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2875" y="0"/>
          <a:ext cx="3457575" cy="1866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1333500</xdr:colOff>
      <xdr:row>0</xdr:row>
      <xdr:rowOff>171450</xdr:rowOff>
    </xdr:from>
    <xdr:to>
      <xdr:col>9</xdr:col>
      <xdr:colOff>409575</xdr:colOff>
      <xdr:row>1</xdr:row>
      <xdr:rowOff>0</xdr:rowOff>
    </xdr:to>
    <xdr:pic>
      <xdr:nvPicPr>
        <xdr:cNvPr id="6147" name="Рисунок 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 l="36975" b="3699"/>
        <a:stretch>
          <a:fillRect/>
        </a:stretch>
      </xdr:blipFill>
      <xdr:spPr bwMode="auto">
        <a:xfrm>
          <a:off x="3771900" y="171450"/>
          <a:ext cx="42043350" cy="1409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33">
    <pageSetUpPr fitToPage="1"/>
  </sheetPr>
  <dimension ref="A1:IV59"/>
  <sheetViews>
    <sheetView zoomScale="40" zoomScaleNormal="40" zoomScalePageLayoutView="75" workbookViewId="0">
      <selection activeCell="F14" sqref="F14"/>
    </sheetView>
  </sheetViews>
  <sheetFormatPr defaultColWidth="0" defaultRowHeight="12.75"/>
  <cols>
    <col min="1" max="1" width="12" style="37" customWidth="1"/>
    <col min="2" max="2" width="12.28515625" style="37" customWidth="1"/>
    <col min="3" max="3" width="65.5703125" style="37" customWidth="1"/>
    <col min="4" max="4" width="23.42578125" style="38" customWidth="1"/>
    <col min="5" max="5" width="16.5703125" style="37" customWidth="1"/>
    <col min="6" max="6" width="87" style="37" customWidth="1"/>
    <col min="7" max="7" width="78.7109375" style="37" customWidth="1"/>
    <col min="8" max="8" width="47.42578125" style="37" customWidth="1"/>
    <col min="9" max="9" width="0.7109375" style="22" hidden="1" customWidth="1"/>
    <col min="10" max="10" width="0" style="32" hidden="1" customWidth="1"/>
    <col min="11" max="11" width="7.5703125" style="22" hidden="1" customWidth="1"/>
    <col min="12" max="123" width="7.140625" style="22" hidden="1" customWidth="1"/>
    <col min="124" max="126" width="0" style="32" hidden="1" customWidth="1"/>
    <col min="127" max="140" width="8.5703125" style="22" hidden="1" customWidth="1"/>
    <col min="141" max="142" width="7.140625" style="22" hidden="1" customWidth="1"/>
    <col min="143" max="143" width="8.5703125" style="22" hidden="1" customWidth="1"/>
    <col min="144" max="144" width="8.7109375" style="39" hidden="1" customWidth="1"/>
    <col min="145" max="145" width="6.140625" style="39" hidden="1" customWidth="1"/>
    <col min="146" max="146" width="8" style="39" hidden="1" customWidth="1"/>
    <col min="147" max="147" width="3.7109375" style="39" hidden="1" customWidth="1"/>
    <col min="148" max="148" width="9.140625" style="39" hidden="1" customWidth="1"/>
    <col min="149" max="149" width="10" style="22" hidden="1" customWidth="1"/>
    <col min="150" max="150" width="8.140625" style="22" hidden="1" customWidth="1"/>
    <col min="151" max="151" width="7.5703125" style="22" hidden="1" customWidth="1"/>
    <col min="152" max="152" width="9.5703125" style="22" hidden="1" customWidth="1"/>
    <col min="153" max="153" width="5.5703125" style="22" hidden="1" customWidth="1"/>
    <col min="154" max="155" width="5.42578125" style="22" hidden="1" customWidth="1"/>
    <col min="156" max="201" width="3.7109375" style="22" hidden="1" customWidth="1"/>
    <col min="202" max="202" width="7.42578125" style="22" hidden="1" customWidth="1"/>
    <col min="203" max="223" width="3.7109375" style="22" hidden="1" customWidth="1"/>
    <col min="224" max="224" width="5.42578125" style="22" hidden="1" customWidth="1"/>
    <col min="225" max="225" width="5.7109375" style="22" hidden="1" customWidth="1"/>
    <col min="226" max="246" width="3.7109375" style="22" hidden="1" customWidth="1"/>
    <col min="247" max="247" width="5" style="22" hidden="1" customWidth="1"/>
    <col min="248" max="248" width="5.140625" style="22" hidden="1" customWidth="1"/>
    <col min="249" max="249" width="5" style="22" hidden="1" customWidth="1"/>
    <col min="250" max="250" width="7" style="22" hidden="1" customWidth="1"/>
    <col min="251" max="251" width="7.140625" style="22" hidden="1" customWidth="1"/>
    <col min="252" max="253" width="9.140625" style="22" hidden="1" customWidth="1"/>
    <col min="254" max="16384" width="0" style="22" hidden="1"/>
  </cols>
  <sheetData>
    <row r="1" spans="1:256" ht="175.5" customHeight="1">
      <c r="A1" s="12"/>
      <c r="B1" s="12"/>
      <c r="C1" s="10"/>
      <c r="D1" s="10"/>
      <c r="E1" s="10"/>
      <c r="F1" s="10"/>
      <c r="G1" s="10"/>
      <c r="H1" s="10"/>
      <c r="I1" s="123"/>
      <c r="J1" s="19"/>
      <c r="K1" s="18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  <c r="AR1" s="20"/>
      <c r="AS1" s="20"/>
      <c r="AT1" s="20"/>
      <c r="AU1" s="20"/>
      <c r="AV1" s="20"/>
      <c r="AW1" s="20"/>
      <c r="AX1" s="20"/>
      <c r="AY1" s="20"/>
      <c r="AZ1" s="20"/>
      <c r="BA1" s="20"/>
      <c r="BB1" s="20"/>
      <c r="BC1" s="20"/>
      <c r="BD1" s="20"/>
      <c r="BE1" s="20"/>
      <c r="BF1" s="20"/>
      <c r="BG1" s="20"/>
      <c r="BH1" s="20"/>
      <c r="BI1" s="20"/>
      <c r="BJ1" s="20"/>
      <c r="BK1" s="20"/>
      <c r="BL1" s="20"/>
      <c r="BM1" s="20"/>
      <c r="BN1" s="20"/>
      <c r="BO1" s="20"/>
      <c r="BP1" s="20"/>
      <c r="BQ1" s="20"/>
      <c r="BR1" s="20"/>
      <c r="BS1" s="20"/>
      <c r="BT1" s="20"/>
      <c r="BU1" s="20"/>
      <c r="BV1" s="20"/>
      <c r="BW1" s="20"/>
      <c r="BX1" s="20"/>
      <c r="BY1" s="20"/>
      <c r="BZ1" s="20"/>
      <c r="CA1" s="20"/>
      <c r="CB1" s="20"/>
      <c r="CC1" s="20"/>
      <c r="CD1" s="20"/>
      <c r="CE1" s="20"/>
      <c r="CF1" s="20"/>
      <c r="CG1" s="20"/>
      <c r="CH1" s="20"/>
      <c r="CI1" s="20"/>
      <c r="CJ1" s="20"/>
      <c r="CK1" s="20"/>
      <c r="CL1" s="20"/>
      <c r="CM1" s="20"/>
      <c r="CN1" s="20"/>
      <c r="CO1" s="20"/>
      <c r="CP1" s="20"/>
      <c r="CQ1" s="20"/>
      <c r="CR1" s="20"/>
      <c r="CS1" s="20"/>
      <c r="CT1" s="20"/>
      <c r="CU1" s="20"/>
      <c r="CV1" s="20"/>
      <c r="CW1" s="20"/>
      <c r="CX1" s="20"/>
      <c r="CY1" s="20"/>
      <c r="CZ1" s="20"/>
      <c r="DA1" s="20"/>
      <c r="DB1" s="20"/>
      <c r="DC1" s="20"/>
      <c r="DD1" s="20"/>
      <c r="DE1" s="20"/>
      <c r="DF1" s="20"/>
      <c r="DG1" s="20"/>
      <c r="DH1" s="20"/>
      <c r="DI1" s="20"/>
      <c r="DJ1" s="20"/>
      <c r="DK1" s="20"/>
      <c r="DL1" s="20"/>
      <c r="DM1" s="20"/>
      <c r="DN1" s="20"/>
      <c r="DO1" s="20"/>
      <c r="DP1" s="20"/>
      <c r="DQ1" s="20"/>
      <c r="DR1" s="20"/>
      <c r="DS1" s="20"/>
      <c r="DT1" s="19"/>
      <c r="DU1" s="19"/>
      <c r="DV1" s="19"/>
      <c r="DW1" s="20"/>
      <c r="DX1" s="20"/>
      <c r="DY1" s="20"/>
      <c r="DZ1" s="20"/>
      <c r="EA1" s="20"/>
      <c r="EB1" s="20"/>
      <c r="EC1" s="20"/>
      <c r="ED1" s="20"/>
      <c r="EE1" s="20"/>
      <c r="EF1" s="20"/>
      <c r="EG1" s="20"/>
      <c r="EH1" s="20"/>
      <c r="EI1" s="20"/>
      <c r="EJ1" s="20"/>
      <c r="EK1" s="20"/>
      <c r="EL1" s="20"/>
      <c r="EM1" s="20"/>
      <c r="EN1" s="21"/>
      <c r="EO1" s="21"/>
      <c r="EP1" s="21"/>
      <c r="EQ1" s="21"/>
      <c r="ER1" s="21"/>
      <c r="ES1" s="20"/>
      <c r="ET1" s="20"/>
      <c r="EU1" s="20"/>
      <c r="EV1" s="20"/>
      <c r="EW1" s="20"/>
      <c r="EX1" s="20"/>
      <c r="EY1" s="20"/>
      <c r="EZ1" s="20"/>
      <c r="FA1" s="20"/>
      <c r="FB1" s="20"/>
      <c r="FC1" s="20"/>
      <c r="FD1" s="20"/>
      <c r="FE1" s="20"/>
      <c r="FF1" s="20"/>
      <c r="FG1" s="20"/>
      <c r="FH1" s="20"/>
      <c r="FI1" s="20"/>
      <c r="FJ1" s="20"/>
      <c r="FK1" s="20"/>
      <c r="FL1" s="20"/>
      <c r="FM1" s="20"/>
      <c r="FN1" s="20"/>
      <c r="FO1" s="20"/>
      <c r="FP1" s="20"/>
      <c r="FQ1" s="20"/>
      <c r="FR1" s="20"/>
      <c r="FS1" s="20"/>
      <c r="FT1" s="20"/>
      <c r="FU1" s="20"/>
      <c r="FV1" s="20"/>
      <c r="FW1" s="20"/>
      <c r="FX1" s="20"/>
      <c r="FY1" s="20"/>
      <c r="FZ1" s="20"/>
      <c r="GA1" s="20"/>
      <c r="GB1" s="20"/>
      <c r="GC1" s="20"/>
      <c r="GD1" s="20"/>
      <c r="GE1" s="20"/>
      <c r="GF1" s="20"/>
      <c r="GG1" s="20"/>
      <c r="GH1" s="20"/>
      <c r="GI1" s="20"/>
      <c r="GJ1" s="20"/>
      <c r="GK1" s="20"/>
      <c r="GL1" s="20"/>
      <c r="GM1" s="20"/>
      <c r="GN1" s="20"/>
      <c r="GO1" s="20"/>
      <c r="GP1" s="20"/>
      <c r="GQ1" s="20"/>
      <c r="GR1" s="20"/>
      <c r="GS1" s="20"/>
      <c r="GT1" s="20"/>
      <c r="GU1" s="20"/>
      <c r="GV1" s="20"/>
      <c r="GW1" s="20"/>
      <c r="GX1" s="20"/>
      <c r="GY1" s="20"/>
      <c r="GZ1" s="20"/>
      <c r="HA1" s="20"/>
      <c r="HB1" s="20"/>
      <c r="HC1" s="20"/>
      <c r="HD1" s="20"/>
      <c r="HE1" s="20"/>
      <c r="HF1" s="20"/>
      <c r="HG1" s="20"/>
      <c r="HH1" s="20"/>
      <c r="HI1" s="20"/>
      <c r="HJ1" s="20"/>
      <c r="HK1" s="20"/>
      <c r="HL1" s="20"/>
      <c r="HM1" s="20"/>
      <c r="HN1" s="20"/>
      <c r="HO1" s="20"/>
      <c r="HP1" s="20"/>
      <c r="HQ1" s="20"/>
      <c r="HR1" s="20"/>
      <c r="HS1" s="20"/>
      <c r="HT1" s="20"/>
      <c r="HU1" s="20"/>
      <c r="HV1" s="20"/>
      <c r="HW1" s="20"/>
      <c r="HX1" s="20"/>
      <c r="HY1" s="20"/>
      <c r="HZ1" s="20"/>
      <c r="IA1" s="20"/>
      <c r="IB1" s="20"/>
      <c r="IC1" s="20"/>
      <c r="ID1" s="20"/>
      <c r="IE1" s="20"/>
      <c r="IF1" s="20"/>
      <c r="IG1" s="20"/>
      <c r="IH1" s="20"/>
      <c r="II1" s="20"/>
      <c r="IJ1" s="20"/>
      <c r="IK1" s="20"/>
      <c r="IL1" s="20"/>
      <c r="IM1" s="20"/>
      <c r="IN1" s="20"/>
      <c r="IO1" s="20"/>
      <c r="IP1" s="20"/>
      <c r="IQ1" s="20"/>
      <c r="IR1" s="20"/>
      <c r="IS1" s="20"/>
      <c r="IT1" s="20"/>
      <c r="IU1" s="20"/>
      <c r="IV1" s="20"/>
    </row>
    <row r="2" spans="1:256" ht="98.25" customHeight="1">
      <c r="A2" s="124" t="s">
        <v>114</v>
      </c>
      <c r="B2" s="124"/>
      <c r="C2" s="124"/>
      <c r="D2" s="124"/>
      <c r="E2" s="124"/>
      <c r="F2" s="124"/>
      <c r="G2" s="124"/>
      <c r="H2" s="124"/>
      <c r="I2" s="123"/>
      <c r="J2" s="19"/>
      <c r="K2" s="2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0"/>
      <c r="AZ2" s="20"/>
      <c r="BA2" s="20"/>
      <c r="BB2" s="20"/>
      <c r="BC2" s="20"/>
      <c r="BD2" s="20"/>
      <c r="BE2" s="20"/>
      <c r="BF2" s="20"/>
      <c r="BG2" s="20"/>
      <c r="BH2" s="20"/>
      <c r="BI2" s="20"/>
      <c r="BJ2" s="20"/>
      <c r="BK2" s="20"/>
      <c r="BL2" s="20"/>
      <c r="BM2" s="20"/>
      <c r="BN2" s="20"/>
      <c r="BO2" s="20"/>
      <c r="BP2" s="20"/>
      <c r="BQ2" s="20"/>
      <c r="BR2" s="20"/>
      <c r="BS2" s="20"/>
      <c r="BT2" s="20"/>
      <c r="BU2" s="20"/>
      <c r="BV2" s="20"/>
      <c r="BW2" s="20"/>
      <c r="BX2" s="20"/>
      <c r="BY2" s="20"/>
      <c r="BZ2" s="20"/>
      <c r="CA2" s="20"/>
      <c r="CB2" s="20"/>
      <c r="CC2" s="20"/>
      <c r="CD2" s="20"/>
      <c r="CE2" s="20"/>
      <c r="CF2" s="20"/>
      <c r="CG2" s="20"/>
      <c r="CH2" s="20"/>
      <c r="CI2" s="20"/>
      <c r="CJ2" s="20"/>
      <c r="CK2" s="20"/>
      <c r="CL2" s="20"/>
      <c r="CM2" s="20"/>
      <c r="CN2" s="20"/>
      <c r="CO2" s="20"/>
      <c r="CP2" s="20"/>
      <c r="CQ2" s="20"/>
      <c r="CR2" s="20"/>
      <c r="CS2" s="20"/>
      <c r="CT2" s="20"/>
      <c r="CU2" s="20"/>
      <c r="CV2" s="20"/>
      <c r="CW2" s="20"/>
      <c r="CX2" s="20"/>
      <c r="CY2" s="20"/>
      <c r="CZ2" s="20"/>
      <c r="DA2" s="20"/>
      <c r="DB2" s="20"/>
      <c r="DC2" s="20"/>
      <c r="DD2" s="20"/>
      <c r="DE2" s="20"/>
      <c r="DF2" s="20"/>
      <c r="DG2" s="20"/>
      <c r="DH2" s="20"/>
      <c r="DI2" s="20"/>
      <c r="DJ2" s="20"/>
      <c r="DK2" s="20"/>
      <c r="DL2" s="20"/>
      <c r="DM2" s="20"/>
      <c r="DN2" s="20"/>
      <c r="DO2" s="20"/>
      <c r="DP2" s="20"/>
      <c r="DQ2" s="20"/>
      <c r="DR2" s="20"/>
      <c r="DS2" s="20"/>
      <c r="DT2" s="19"/>
      <c r="DU2" s="19"/>
      <c r="DV2" s="19"/>
      <c r="DW2" s="20"/>
      <c r="DX2" s="20"/>
      <c r="DY2" s="20"/>
      <c r="DZ2" s="20"/>
      <c r="EA2" s="20"/>
      <c r="EB2" s="20"/>
      <c r="EC2" s="20"/>
      <c r="ED2" s="20"/>
      <c r="EE2" s="20"/>
      <c r="EF2" s="20"/>
      <c r="EG2" s="20"/>
      <c r="EH2" s="20"/>
      <c r="EI2" s="20"/>
      <c r="EJ2" s="20"/>
      <c r="EK2" s="20"/>
      <c r="EL2" s="20"/>
      <c r="EM2" s="20"/>
      <c r="EN2" s="21"/>
      <c r="EO2" s="21"/>
      <c r="EP2" s="21"/>
      <c r="EQ2" s="21"/>
      <c r="ER2" s="21"/>
      <c r="ES2" s="20"/>
      <c r="ET2" s="20"/>
      <c r="EU2" s="20"/>
      <c r="EV2" s="20"/>
      <c r="EW2" s="20"/>
      <c r="EX2" s="20"/>
      <c r="EY2" s="20"/>
      <c r="EZ2" s="20"/>
      <c r="FA2" s="20"/>
      <c r="FB2" s="20"/>
      <c r="FC2" s="20"/>
      <c r="FD2" s="20"/>
      <c r="FE2" s="20"/>
      <c r="FF2" s="20"/>
      <c r="FG2" s="20"/>
      <c r="FH2" s="20"/>
      <c r="FI2" s="20"/>
      <c r="FJ2" s="20"/>
      <c r="FK2" s="20"/>
      <c r="FL2" s="20"/>
      <c r="FM2" s="20"/>
      <c r="FN2" s="20"/>
      <c r="FO2" s="20"/>
      <c r="FP2" s="20"/>
      <c r="FQ2" s="20"/>
      <c r="FR2" s="20"/>
      <c r="FS2" s="20"/>
      <c r="FT2" s="20"/>
      <c r="FU2" s="20"/>
      <c r="FV2" s="20"/>
      <c r="FW2" s="20"/>
      <c r="FX2" s="20"/>
      <c r="FY2" s="20"/>
      <c r="FZ2" s="20"/>
      <c r="GA2" s="20"/>
      <c r="GB2" s="20"/>
      <c r="GC2" s="20"/>
      <c r="GD2" s="20"/>
      <c r="GE2" s="20"/>
      <c r="GF2" s="20"/>
      <c r="GG2" s="20"/>
      <c r="GH2" s="20"/>
      <c r="GI2" s="20"/>
      <c r="GJ2" s="20"/>
      <c r="GK2" s="20"/>
      <c r="GL2" s="20"/>
      <c r="GM2" s="20"/>
      <c r="GN2" s="20"/>
      <c r="GO2" s="20"/>
      <c r="GP2" s="20"/>
      <c r="GQ2" s="20"/>
      <c r="GR2" s="20"/>
      <c r="GS2" s="20"/>
      <c r="GT2" s="20"/>
      <c r="GU2" s="20"/>
      <c r="GV2" s="20"/>
      <c r="GW2" s="20"/>
      <c r="GX2" s="20"/>
      <c r="GY2" s="20"/>
      <c r="GZ2" s="20"/>
      <c r="HA2" s="20"/>
      <c r="HB2" s="20"/>
      <c r="HC2" s="20"/>
      <c r="HD2" s="20"/>
      <c r="HE2" s="20"/>
      <c r="HF2" s="20"/>
      <c r="HG2" s="20"/>
      <c r="HH2" s="20"/>
      <c r="HI2" s="20"/>
      <c r="HJ2" s="20"/>
      <c r="HK2" s="20"/>
      <c r="HL2" s="20"/>
      <c r="HM2" s="20"/>
      <c r="HN2" s="20"/>
      <c r="HO2" s="20"/>
      <c r="HP2" s="20"/>
      <c r="HQ2" s="20"/>
      <c r="HR2" s="20"/>
      <c r="HS2" s="20"/>
      <c r="HT2" s="20"/>
      <c r="HU2" s="20"/>
      <c r="HV2" s="20"/>
      <c r="HW2" s="20"/>
      <c r="HX2" s="20"/>
      <c r="HY2" s="20"/>
      <c r="HZ2" s="20"/>
      <c r="IA2" s="20"/>
      <c r="IB2" s="20"/>
      <c r="IC2" s="20"/>
      <c r="ID2" s="20"/>
      <c r="IE2" s="20"/>
      <c r="IF2" s="20"/>
      <c r="IG2" s="20"/>
      <c r="IH2" s="20"/>
      <c r="II2" s="20"/>
      <c r="IJ2" s="20"/>
      <c r="IK2" s="20"/>
      <c r="IL2" s="20"/>
      <c r="IM2" s="20"/>
      <c r="IN2" s="20"/>
      <c r="IO2" s="20"/>
      <c r="IP2" s="20"/>
      <c r="IQ2" s="20"/>
      <c r="IR2" s="20"/>
      <c r="IS2" s="20"/>
      <c r="IT2" s="20"/>
      <c r="IU2" s="20"/>
      <c r="IV2" s="20"/>
    </row>
    <row r="3" spans="1:256" ht="43.5">
      <c r="A3" s="124" t="s">
        <v>111</v>
      </c>
      <c r="B3" s="124"/>
      <c r="C3" s="124"/>
      <c r="D3" s="124"/>
      <c r="E3" s="124"/>
      <c r="F3" s="124"/>
      <c r="G3" s="124"/>
      <c r="H3" s="124"/>
      <c r="I3" s="123"/>
      <c r="J3" s="19"/>
      <c r="K3" s="23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0"/>
      <c r="AU3" s="20"/>
      <c r="AV3" s="20"/>
      <c r="AW3" s="20"/>
      <c r="AX3" s="20"/>
      <c r="AY3" s="20"/>
      <c r="AZ3" s="20"/>
      <c r="BA3" s="20"/>
      <c r="BB3" s="20"/>
      <c r="BC3" s="20"/>
      <c r="BD3" s="20"/>
      <c r="BE3" s="20"/>
      <c r="BF3" s="20"/>
      <c r="BG3" s="20"/>
      <c r="BH3" s="20"/>
      <c r="BI3" s="20"/>
      <c r="BJ3" s="20"/>
      <c r="BK3" s="20"/>
      <c r="BL3" s="20"/>
      <c r="BM3" s="20"/>
      <c r="BN3" s="20"/>
      <c r="BO3" s="20"/>
      <c r="BP3" s="20"/>
      <c r="BQ3" s="20"/>
      <c r="BR3" s="20"/>
      <c r="BS3" s="20"/>
      <c r="BT3" s="20"/>
      <c r="BU3" s="20"/>
      <c r="BV3" s="20"/>
      <c r="BW3" s="20"/>
      <c r="BX3" s="20"/>
      <c r="BY3" s="20"/>
      <c r="BZ3" s="20"/>
      <c r="CA3" s="20"/>
      <c r="CB3" s="20"/>
      <c r="CC3" s="20"/>
      <c r="CD3" s="20"/>
      <c r="CE3" s="20"/>
      <c r="CF3" s="20"/>
      <c r="CG3" s="20"/>
      <c r="CH3" s="20"/>
      <c r="CI3" s="20"/>
      <c r="CJ3" s="20"/>
      <c r="CK3" s="20"/>
      <c r="CL3" s="20"/>
      <c r="CM3" s="20"/>
      <c r="CN3" s="20"/>
      <c r="CO3" s="20"/>
      <c r="CP3" s="20"/>
      <c r="CQ3" s="20"/>
      <c r="CR3" s="20"/>
      <c r="CS3" s="20"/>
      <c r="CT3" s="20"/>
      <c r="CU3" s="20"/>
      <c r="CV3" s="20"/>
      <c r="CW3" s="20"/>
      <c r="CX3" s="20"/>
      <c r="CY3" s="20"/>
      <c r="CZ3" s="20"/>
      <c r="DA3" s="20"/>
      <c r="DB3" s="20"/>
      <c r="DC3" s="20"/>
      <c r="DD3" s="20"/>
      <c r="DE3" s="20"/>
      <c r="DF3" s="20"/>
      <c r="DG3" s="20"/>
      <c r="DH3" s="20"/>
      <c r="DI3" s="20"/>
      <c r="DJ3" s="20"/>
      <c r="DK3" s="20"/>
      <c r="DL3" s="20"/>
      <c r="DM3" s="20"/>
      <c r="DN3" s="20"/>
      <c r="DO3" s="20"/>
      <c r="DP3" s="20"/>
      <c r="DQ3" s="20"/>
      <c r="DR3" s="20"/>
      <c r="DS3" s="20"/>
      <c r="DT3" s="19"/>
      <c r="DU3" s="19"/>
      <c r="DV3" s="19"/>
      <c r="DW3" s="20"/>
      <c r="DX3" s="20"/>
      <c r="DY3" s="20"/>
      <c r="DZ3" s="20"/>
      <c r="EA3" s="20"/>
      <c r="EB3" s="20"/>
      <c r="EC3" s="20"/>
      <c r="ED3" s="20"/>
      <c r="EE3" s="20"/>
      <c r="EF3" s="20"/>
      <c r="EG3" s="20"/>
      <c r="EH3" s="20"/>
      <c r="EI3" s="20"/>
      <c r="EJ3" s="20"/>
      <c r="EK3" s="20"/>
      <c r="EL3" s="20"/>
      <c r="EM3" s="20"/>
      <c r="EN3" s="21"/>
      <c r="EO3" s="21"/>
      <c r="EP3" s="21"/>
      <c r="EQ3" s="21"/>
      <c r="ER3" s="21"/>
      <c r="ES3" s="20"/>
      <c r="ET3" s="20"/>
      <c r="EU3" s="20"/>
      <c r="EV3" s="20"/>
      <c r="EW3" s="20"/>
      <c r="EX3" s="20"/>
      <c r="EY3" s="20"/>
      <c r="EZ3" s="3"/>
      <c r="FA3" s="3"/>
      <c r="FB3" s="3"/>
      <c r="FC3" s="24"/>
      <c r="FD3" s="24"/>
      <c r="FE3" s="24"/>
      <c r="FF3" s="24"/>
      <c r="FG3" s="25"/>
      <c r="FH3" s="25"/>
      <c r="FI3" s="25"/>
      <c r="FJ3" s="25"/>
      <c r="FK3" s="25"/>
      <c r="FL3" s="25" t="s">
        <v>12</v>
      </c>
      <c r="FM3" s="25"/>
      <c r="FN3" s="25"/>
      <c r="FO3" s="25"/>
      <c r="FP3" s="25"/>
      <c r="FQ3" s="25"/>
      <c r="FR3" s="25"/>
      <c r="FS3" s="25"/>
      <c r="FT3" s="25"/>
      <c r="FU3" s="25"/>
      <c r="FV3" s="25"/>
      <c r="FW3" s="25"/>
      <c r="FX3" s="25"/>
      <c r="FY3" s="25"/>
      <c r="FZ3" s="25"/>
      <c r="GA3" s="25"/>
      <c r="GB3" s="25"/>
      <c r="GC3" s="25"/>
      <c r="GD3" s="25"/>
      <c r="GE3" s="25"/>
      <c r="GF3" s="25"/>
      <c r="GG3" s="25"/>
      <c r="GH3" s="25"/>
      <c r="GI3" s="25"/>
      <c r="GJ3" s="25"/>
      <c r="GK3" s="25"/>
      <c r="GL3" s="25"/>
      <c r="GM3" s="25"/>
      <c r="GN3" s="25"/>
      <c r="GO3" s="25"/>
      <c r="GP3" s="25"/>
      <c r="GQ3" s="25"/>
      <c r="GR3" s="25"/>
      <c r="GS3" s="25"/>
      <c r="GT3" s="25"/>
      <c r="GU3" s="25"/>
      <c r="GV3" s="25"/>
      <c r="GW3" s="25"/>
      <c r="GX3" s="25"/>
      <c r="GY3" s="25"/>
      <c r="GZ3" s="25"/>
      <c r="HA3" s="25"/>
      <c r="HB3" s="25"/>
      <c r="HC3" s="25"/>
      <c r="HD3" s="25"/>
      <c r="HE3" s="25"/>
      <c r="HF3" s="25"/>
      <c r="HG3" s="25"/>
      <c r="HH3" s="25"/>
      <c r="HI3" s="25"/>
      <c r="HJ3" s="25"/>
      <c r="HK3" s="25"/>
      <c r="HL3" s="25"/>
      <c r="HM3" s="25"/>
      <c r="HN3" s="25"/>
      <c r="HO3" s="25"/>
      <c r="HP3" s="25"/>
      <c r="HQ3" s="25"/>
      <c r="HR3" s="25"/>
      <c r="HS3" s="25"/>
      <c r="HT3" s="25"/>
      <c r="HU3" s="25"/>
      <c r="HV3" s="25"/>
      <c r="HW3" s="25"/>
      <c r="HX3" s="25"/>
      <c r="HY3" s="25"/>
      <c r="HZ3" s="25"/>
      <c r="IA3" s="25"/>
      <c r="IB3" s="25"/>
      <c r="IC3" s="25"/>
      <c r="ID3" s="25"/>
      <c r="IE3" s="25"/>
      <c r="IF3" s="25"/>
      <c r="IG3" s="25"/>
      <c r="IH3" s="25"/>
      <c r="II3" s="25"/>
      <c r="IJ3" s="25"/>
      <c r="IK3" s="25"/>
      <c r="IL3" s="25"/>
      <c r="IM3" s="25"/>
      <c r="IN3" s="25"/>
      <c r="IO3" s="25"/>
      <c r="IP3" s="25"/>
      <c r="IQ3" s="25"/>
      <c r="IR3" s="20"/>
      <c r="IS3" s="20"/>
      <c r="IT3" s="20"/>
      <c r="IU3" s="20"/>
      <c r="IV3" s="20"/>
    </row>
    <row r="4" spans="1:256" ht="44.25">
      <c r="A4" s="125" t="s">
        <v>48</v>
      </c>
      <c r="B4" s="125"/>
      <c r="C4" s="125"/>
      <c r="D4" s="125"/>
      <c r="E4" s="125"/>
      <c r="F4" s="46"/>
      <c r="G4" s="122" t="s">
        <v>49</v>
      </c>
      <c r="H4" s="122"/>
      <c r="I4" s="123"/>
      <c r="J4" s="23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0"/>
      <c r="AX4" s="20"/>
      <c r="AY4" s="20"/>
      <c r="AZ4" s="20"/>
      <c r="BA4" s="20"/>
      <c r="BB4" s="20"/>
      <c r="BC4" s="20"/>
      <c r="BD4" s="20"/>
      <c r="BE4" s="20"/>
      <c r="BF4" s="20"/>
      <c r="BG4" s="20"/>
      <c r="BH4" s="20"/>
      <c r="BI4" s="20"/>
      <c r="BJ4" s="20"/>
      <c r="BK4" s="20"/>
      <c r="BL4" s="20"/>
      <c r="BM4" s="20"/>
      <c r="BN4" s="20"/>
      <c r="BO4" s="20"/>
      <c r="BP4" s="20"/>
      <c r="BQ4" s="20"/>
      <c r="BR4" s="20"/>
      <c r="BS4" s="20"/>
      <c r="BT4" s="20"/>
      <c r="BU4" s="20"/>
      <c r="BV4" s="20"/>
      <c r="BW4" s="20"/>
      <c r="BX4" s="20"/>
      <c r="BY4" s="20"/>
      <c r="BZ4" s="20"/>
      <c r="CA4" s="20"/>
      <c r="CB4" s="20"/>
      <c r="CC4" s="20"/>
      <c r="CD4" s="20"/>
      <c r="CE4" s="20"/>
      <c r="CF4" s="20"/>
      <c r="CG4" s="20"/>
      <c r="CH4" s="20"/>
      <c r="CI4" s="20"/>
      <c r="CJ4" s="20"/>
      <c r="CK4" s="20"/>
      <c r="CL4" s="20"/>
      <c r="CM4" s="20"/>
      <c r="CN4" s="20"/>
      <c r="CO4" s="20"/>
      <c r="CP4" s="20"/>
      <c r="CQ4" s="20"/>
      <c r="CR4" s="20"/>
      <c r="CS4" s="20"/>
      <c r="CT4" s="20"/>
      <c r="CU4" s="20"/>
      <c r="CV4" s="20"/>
      <c r="CW4" s="20"/>
      <c r="CX4" s="20"/>
      <c r="CY4" s="20"/>
      <c r="CZ4" s="20"/>
      <c r="DA4" s="20"/>
      <c r="DB4" s="20"/>
      <c r="DC4" s="20"/>
      <c r="DD4" s="20"/>
      <c r="DE4" s="20"/>
      <c r="DF4" s="20"/>
      <c r="DG4" s="20"/>
      <c r="DH4" s="20"/>
      <c r="DI4" s="20"/>
      <c r="DJ4" s="20"/>
      <c r="DK4" s="20"/>
      <c r="DL4" s="20"/>
      <c r="DM4" s="20"/>
      <c r="DN4" s="20"/>
      <c r="DO4" s="20"/>
      <c r="DP4" s="20"/>
      <c r="DQ4" s="20"/>
      <c r="DR4" s="20"/>
      <c r="DS4" s="19"/>
      <c r="DT4" s="19"/>
      <c r="DU4" s="19"/>
      <c r="DV4" s="20"/>
      <c r="DW4" s="20"/>
      <c r="DX4" s="20"/>
      <c r="DY4" s="20"/>
      <c r="DZ4" s="20"/>
      <c r="EA4" s="20"/>
      <c r="EB4" s="20"/>
      <c r="EC4" s="20"/>
      <c r="ED4" s="20"/>
      <c r="EE4" s="20"/>
      <c r="EF4" s="20"/>
      <c r="EG4" s="20"/>
      <c r="EH4" s="20"/>
      <c r="EI4" s="20"/>
      <c r="EJ4" s="20"/>
      <c r="EK4" s="20"/>
      <c r="EL4" s="20"/>
      <c r="EM4" s="21"/>
      <c r="EN4" s="21"/>
      <c r="EO4" s="21"/>
      <c r="EP4" s="21"/>
      <c r="EQ4" s="21"/>
      <c r="ER4" s="20"/>
      <c r="ES4" s="20"/>
      <c r="ET4" s="20"/>
      <c r="EU4" s="20"/>
      <c r="EV4" s="20"/>
      <c r="EW4" s="20"/>
      <c r="EX4" s="20"/>
      <c r="EY4" s="25"/>
      <c r="EZ4" s="25" t="s">
        <v>3</v>
      </c>
      <c r="FA4" s="25"/>
      <c r="FB4" s="25"/>
      <c r="FC4" s="25"/>
      <c r="FD4" s="25"/>
      <c r="FE4" s="25"/>
      <c r="FF4" s="25"/>
      <c r="FG4" s="25"/>
      <c r="FH4" s="25"/>
      <c r="FI4" s="25"/>
      <c r="FJ4" s="25"/>
      <c r="FK4" s="25"/>
      <c r="FL4" s="25"/>
      <c r="FM4" s="25"/>
      <c r="FN4" s="25"/>
      <c r="FO4" s="25"/>
      <c r="FP4" s="25"/>
      <c r="FQ4" s="25"/>
      <c r="FR4" s="25"/>
      <c r="FS4" s="25"/>
      <c r="FT4" s="25"/>
      <c r="FU4" s="25"/>
      <c r="FV4" s="25" t="s">
        <v>4</v>
      </c>
      <c r="FW4" s="25"/>
      <c r="FX4" s="25"/>
      <c r="FY4" s="25"/>
      <c r="FZ4" s="25"/>
      <c r="GA4" s="25"/>
      <c r="GB4" s="25"/>
      <c r="GC4" s="25"/>
      <c r="GD4" s="25"/>
      <c r="GE4" s="25"/>
      <c r="GF4" s="25"/>
      <c r="GG4" s="25"/>
      <c r="GH4" s="25"/>
      <c r="GI4" s="25"/>
      <c r="GJ4" s="25"/>
      <c r="GK4" s="25"/>
      <c r="GL4" s="25"/>
      <c r="GM4" s="25"/>
      <c r="GN4" s="25"/>
      <c r="GO4" s="25"/>
      <c r="GP4" s="25"/>
      <c r="GQ4" s="25"/>
      <c r="GR4" s="25"/>
      <c r="GS4" s="25" t="s">
        <v>5</v>
      </c>
      <c r="GT4" s="25"/>
      <c r="GU4" s="25"/>
      <c r="GV4" s="25"/>
      <c r="GW4" s="25"/>
      <c r="GX4" s="25"/>
      <c r="GY4" s="25"/>
      <c r="GZ4" s="25"/>
      <c r="HA4" s="25"/>
      <c r="HB4" s="25"/>
      <c r="HC4" s="25"/>
      <c r="HD4" s="25"/>
      <c r="HE4" s="25"/>
      <c r="HF4" s="25"/>
      <c r="HG4" s="25"/>
      <c r="HH4" s="25"/>
      <c r="HI4" s="25"/>
      <c r="HJ4" s="25"/>
      <c r="HK4" s="25"/>
      <c r="HL4" s="25"/>
      <c r="HM4" s="25"/>
      <c r="HN4" s="25"/>
      <c r="HO4" s="25"/>
      <c r="HP4" s="25" t="s">
        <v>6</v>
      </c>
      <c r="HQ4" s="25"/>
      <c r="HR4" s="25"/>
      <c r="HS4" s="25"/>
      <c r="HT4" s="25"/>
      <c r="HU4" s="25"/>
      <c r="HV4" s="25"/>
      <c r="HW4" s="25"/>
      <c r="HX4" s="25"/>
      <c r="HY4" s="25"/>
      <c r="HZ4" s="25"/>
      <c r="IA4" s="25"/>
      <c r="IB4" s="25"/>
      <c r="IC4" s="25"/>
      <c r="ID4" s="25"/>
      <c r="IE4" s="25"/>
      <c r="IF4" s="25"/>
      <c r="IG4" s="25"/>
      <c r="IH4" s="25"/>
      <c r="II4" s="25"/>
      <c r="IJ4" s="25"/>
      <c r="IK4" s="25"/>
      <c r="IL4" s="25"/>
      <c r="IM4" s="26"/>
      <c r="IN4" s="25"/>
      <c r="IO4" s="25"/>
      <c r="IP4" s="25"/>
      <c r="IQ4" s="20"/>
      <c r="IR4" s="20"/>
      <c r="IS4" s="20"/>
      <c r="IT4" s="20"/>
      <c r="IU4" s="20"/>
      <c r="IV4" s="20"/>
    </row>
    <row r="5" spans="1:256" ht="43.5">
      <c r="A5" s="121" t="s">
        <v>53</v>
      </c>
      <c r="B5" s="121"/>
      <c r="C5" s="121"/>
      <c r="D5" s="121"/>
      <c r="E5" s="121"/>
      <c r="F5" s="121"/>
      <c r="G5" s="121"/>
      <c r="H5" s="121"/>
      <c r="I5" s="19"/>
      <c r="J5" s="19"/>
      <c r="K5" s="23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  <c r="AY5" s="20"/>
      <c r="AZ5" s="20"/>
      <c r="BA5" s="20"/>
      <c r="BB5" s="20"/>
      <c r="BC5" s="20"/>
      <c r="BD5" s="20"/>
      <c r="BE5" s="20"/>
      <c r="BF5" s="20"/>
      <c r="BG5" s="20"/>
      <c r="BH5" s="20"/>
      <c r="BI5" s="20"/>
      <c r="BJ5" s="20"/>
      <c r="BK5" s="20"/>
      <c r="BL5" s="20"/>
      <c r="BM5" s="20"/>
      <c r="BN5" s="20"/>
      <c r="BO5" s="20"/>
      <c r="BP5" s="20"/>
      <c r="BQ5" s="20"/>
      <c r="BR5" s="20"/>
      <c r="BS5" s="20"/>
      <c r="BT5" s="20"/>
      <c r="BU5" s="20"/>
      <c r="BV5" s="20"/>
      <c r="BW5" s="20"/>
      <c r="BX5" s="20"/>
      <c r="BY5" s="20"/>
      <c r="BZ5" s="20"/>
      <c r="CA5" s="20"/>
      <c r="CB5" s="20"/>
      <c r="CC5" s="20"/>
      <c r="CD5" s="20"/>
      <c r="CE5" s="20"/>
      <c r="CF5" s="20"/>
      <c r="CG5" s="20"/>
      <c r="CH5" s="20"/>
      <c r="CI5" s="20"/>
      <c r="CJ5" s="20"/>
      <c r="CK5" s="20"/>
      <c r="CL5" s="20"/>
      <c r="CM5" s="20"/>
      <c r="CN5" s="20"/>
      <c r="CO5" s="20"/>
      <c r="CP5" s="20"/>
      <c r="CQ5" s="20"/>
      <c r="CR5" s="20"/>
      <c r="CS5" s="20"/>
      <c r="CT5" s="20"/>
      <c r="CU5" s="20"/>
      <c r="CV5" s="20"/>
      <c r="CW5" s="20"/>
      <c r="CX5" s="20"/>
      <c r="CY5" s="20"/>
      <c r="CZ5" s="20"/>
      <c r="DA5" s="20"/>
      <c r="DB5" s="20"/>
      <c r="DC5" s="20"/>
      <c r="DD5" s="20"/>
      <c r="DE5" s="20"/>
      <c r="DF5" s="20"/>
      <c r="DG5" s="20"/>
      <c r="DH5" s="20"/>
      <c r="DI5" s="20"/>
      <c r="DJ5" s="20"/>
      <c r="DK5" s="20"/>
      <c r="DL5" s="20"/>
      <c r="DM5" s="20"/>
      <c r="DN5" s="20"/>
      <c r="DO5" s="20"/>
      <c r="DP5" s="20"/>
      <c r="DQ5" s="20"/>
      <c r="DR5" s="20"/>
      <c r="DS5" s="20"/>
      <c r="DT5" s="19"/>
      <c r="DU5" s="19"/>
      <c r="DV5" s="19"/>
      <c r="DW5" s="20"/>
      <c r="DX5" s="20"/>
      <c r="DY5" s="20"/>
      <c r="DZ5" s="20"/>
      <c r="EA5" s="20"/>
      <c r="EB5" s="20"/>
      <c r="EC5" s="20"/>
      <c r="ED5" s="20"/>
      <c r="EE5" s="20"/>
      <c r="EF5" s="20"/>
      <c r="EG5" s="20"/>
      <c r="EH5" s="20"/>
      <c r="EI5" s="20"/>
      <c r="EJ5" s="20"/>
      <c r="EK5" s="20"/>
      <c r="EL5" s="20"/>
      <c r="EM5" s="20"/>
      <c r="EN5" s="21"/>
      <c r="EO5" s="21"/>
      <c r="EP5" s="21"/>
      <c r="EQ5" s="21"/>
      <c r="ER5" s="21"/>
      <c r="ES5" s="20"/>
      <c r="ET5" s="20"/>
      <c r="EU5" s="20"/>
      <c r="EV5" s="20"/>
      <c r="EW5" s="20"/>
      <c r="EX5" s="20"/>
      <c r="EY5" s="20"/>
      <c r="EZ5" s="25"/>
      <c r="FA5" s="25"/>
      <c r="FB5" s="25"/>
      <c r="FC5" s="25"/>
      <c r="FD5" s="25"/>
      <c r="FE5" s="25"/>
      <c r="FF5" s="25"/>
      <c r="FG5" s="25"/>
      <c r="FH5" s="25"/>
      <c r="FI5" s="25"/>
      <c r="FJ5" s="25"/>
      <c r="FK5" s="25"/>
      <c r="FL5" s="25"/>
      <c r="FM5" s="25"/>
      <c r="FN5" s="25"/>
      <c r="FO5" s="25"/>
      <c r="FP5" s="25"/>
      <c r="FQ5" s="25"/>
      <c r="FR5" s="25"/>
      <c r="FS5" s="25"/>
      <c r="FT5" s="25"/>
      <c r="FU5" s="25"/>
      <c r="FV5" s="25"/>
      <c r="FW5" s="25"/>
      <c r="FX5" s="25"/>
      <c r="FY5" s="25"/>
      <c r="FZ5" s="25"/>
      <c r="GA5" s="25"/>
      <c r="GB5" s="25"/>
      <c r="GC5" s="25"/>
      <c r="GD5" s="25"/>
      <c r="GE5" s="25"/>
      <c r="GF5" s="25"/>
      <c r="GG5" s="25"/>
      <c r="GH5" s="25"/>
      <c r="GI5" s="25"/>
      <c r="GJ5" s="25"/>
      <c r="GK5" s="25"/>
      <c r="GL5" s="25"/>
      <c r="GM5" s="25"/>
      <c r="GN5" s="25"/>
      <c r="GO5" s="25"/>
      <c r="GP5" s="25"/>
      <c r="GQ5" s="25"/>
      <c r="GR5" s="25"/>
      <c r="GS5" s="25"/>
      <c r="GT5" s="25"/>
      <c r="GU5" s="25"/>
      <c r="GV5" s="25"/>
      <c r="GW5" s="25"/>
      <c r="GX5" s="25"/>
      <c r="GY5" s="25"/>
      <c r="GZ5" s="25"/>
      <c r="HA5" s="25"/>
      <c r="HB5" s="25"/>
      <c r="HC5" s="25"/>
      <c r="HD5" s="25"/>
      <c r="HE5" s="25"/>
      <c r="HF5" s="25"/>
      <c r="HG5" s="25"/>
      <c r="HH5" s="25"/>
      <c r="HI5" s="25"/>
      <c r="HJ5" s="25"/>
      <c r="HK5" s="25"/>
      <c r="HL5" s="25"/>
      <c r="HM5" s="25"/>
      <c r="HN5" s="25"/>
      <c r="HO5" s="25"/>
      <c r="HP5" s="25"/>
      <c r="HQ5" s="25"/>
      <c r="HR5" s="25"/>
      <c r="HS5" s="25"/>
      <c r="HT5" s="25"/>
      <c r="HU5" s="25"/>
      <c r="HV5" s="25"/>
      <c r="HW5" s="25"/>
      <c r="HX5" s="25"/>
      <c r="HY5" s="25"/>
      <c r="HZ5" s="25"/>
      <c r="IA5" s="25"/>
      <c r="IB5" s="25"/>
      <c r="IC5" s="25"/>
      <c r="ID5" s="25"/>
      <c r="IE5" s="25"/>
      <c r="IF5" s="25"/>
      <c r="IG5" s="25"/>
      <c r="IH5" s="25"/>
      <c r="II5" s="25"/>
      <c r="IJ5" s="25"/>
      <c r="IK5" s="25"/>
      <c r="IL5" s="25"/>
      <c r="IM5" s="25"/>
      <c r="IN5" s="26"/>
      <c r="IO5" s="25"/>
      <c r="IP5" s="25"/>
      <c r="IQ5" s="25"/>
      <c r="IR5" s="20"/>
      <c r="IS5" s="20"/>
      <c r="IT5" s="20"/>
      <c r="IU5" s="20"/>
      <c r="IV5" s="20"/>
    </row>
    <row r="6" spans="1:256" ht="43.5">
      <c r="A6" s="129" t="s">
        <v>27</v>
      </c>
      <c r="B6" s="129"/>
      <c r="C6" s="129"/>
      <c r="D6" s="129"/>
      <c r="E6" s="129"/>
      <c r="F6" s="129"/>
      <c r="G6" s="129"/>
      <c r="H6" s="129"/>
      <c r="I6" s="27"/>
      <c r="J6" s="19"/>
      <c r="K6" s="28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  <c r="AY6" s="20"/>
      <c r="AZ6" s="20"/>
      <c r="BA6" s="20"/>
      <c r="BB6" s="20"/>
      <c r="BC6" s="20"/>
      <c r="BD6" s="20"/>
      <c r="BE6" s="20"/>
      <c r="BF6" s="20"/>
      <c r="BG6" s="20"/>
      <c r="BH6" s="20"/>
      <c r="BI6" s="20"/>
      <c r="BJ6" s="20"/>
      <c r="BK6" s="20"/>
      <c r="BL6" s="20"/>
      <c r="BM6" s="20"/>
      <c r="BN6" s="20"/>
      <c r="BO6" s="20"/>
      <c r="BP6" s="20"/>
      <c r="BQ6" s="20"/>
      <c r="BR6" s="20"/>
      <c r="BS6" s="20"/>
      <c r="BT6" s="20"/>
      <c r="BU6" s="20"/>
      <c r="BV6" s="20"/>
      <c r="BW6" s="20"/>
      <c r="BX6" s="20"/>
      <c r="BY6" s="20"/>
      <c r="BZ6" s="20"/>
      <c r="CA6" s="20"/>
      <c r="CB6" s="20"/>
      <c r="CC6" s="20"/>
      <c r="CD6" s="20"/>
      <c r="CE6" s="20"/>
      <c r="CF6" s="20"/>
      <c r="CG6" s="20"/>
      <c r="CH6" s="20"/>
      <c r="CI6" s="20"/>
      <c r="CJ6" s="20"/>
      <c r="CK6" s="20"/>
      <c r="CL6" s="20"/>
      <c r="CM6" s="20"/>
      <c r="CN6" s="20"/>
      <c r="CO6" s="20"/>
      <c r="CP6" s="20"/>
      <c r="CQ6" s="20"/>
      <c r="CR6" s="20"/>
      <c r="CS6" s="20"/>
      <c r="CT6" s="20"/>
      <c r="CU6" s="20"/>
      <c r="CV6" s="20"/>
      <c r="CW6" s="20"/>
      <c r="CX6" s="20"/>
      <c r="CY6" s="20"/>
      <c r="CZ6" s="20"/>
      <c r="DA6" s="20"/>
      <c r="DB6" s="20"/>
      <c r="DC6" s="20"/>
      <c r="DD6" s="20"/>
      <c r="DE6" s="20"/>
      <c r="DF6" s="20"/>
      <c r="DG6" s="20"/>
      <c r="DH6" s="20"/>
      <c r="DI6" s="20"/>
      <c r="DJ6" s="20"/>
      <c r="DK6" s="20"/>
      <c r="DL6" s="20"/>
      <c r="DM6" s="20"/>
      <c r="DN6" s="20"/>
      <c r="DO6" s="20"/>
      <c r="DP6" s="20"/>
      <c r="DQ6" s="20"/>
      <c r="DR6" s="20"/>
      <c r="DS6" s="20"/>
      <c r="DT6" s="19"/>
      <c r="DU6" s="19"/>
      <c r="DV6" s="19"/>
      <c r="DW6" s="20"/>
      <c r="DX6" s="20"/>
      <c r="DY6" s="20"/>
      <c r="DZ6" s="20"/>
      <c r="EA6" s="20"/>
      <c r="EB6" s="20"/>
      <c r="EC6" s="20"/>
      <c r="ED6" s="20"/>
      <c r="EE6" s="20"/>
      <c r="EF6" s="20"/>
      <c r="EG6" s="20"/>
      <c r="EH6" s="20"/>
      <c r="EI6" s="20"/>
      <c r="EJ6" s="20"/>
      <c r="EK6" s="20"/>
      <c r="EL6" s="20"/>
      <c r="EM6" s="20"/>
      <c r="EN6" s="21"/>
      <c r="EO6" s="21"/>
      <c r="EP6" s="21"/>
      <c r="EQ6" s="21"/>
      <c r="ER6" s="21"/>
      <c r="ES6" s="20"/>
      <c r="ET6" s="20"/>
      <c r="EU6" s="20"/>
      <c r="EV6" s="20"/>
      <c r="EW6" s="20"/>
      <c r="EX6" s="20"/>
      <c r="EY6" s="20"/>
      <c r="EZ6" s="25">
        <v>1</v>
      </c>
      <c r="FA6" s="25">
        <v>2</v>
      </c>
      <c r="FB6" s="25">
        <v>3</v>
      </c>
      <c r="FC6" s="25">
        <v>4</v>
      </c>
      <c r="FD6" s="25">
        <v>5</v>
      </c>
      <c r="FE6" s="25">
        <v>6</v>
      </c>
      <c r="FF6" s="25">
        <v>7</v>
      </c>
      <c r="FG6" s="25">
        <v>8</v>
      </c>
      <c r="FH6" s="25">
        <v>9</v>
      </c>
      <c r="FI6" s="25">
        <v>10</v>
      </c>
      <c r="FJ6" s="25">
        <v>11</v>
      </c>
      <c r="FK6" s="25">
        <v>12</v>
      </c>
      <c r="FL6" s="25">
        <v>13</v>
      </c>
      <c r="FM6" s="25">
        <v>14</v>
      </c>
      <c r="FN6" s="25">
        <v>15</v>
      </c>
      <c r="FO6" s="25">
        <v>16</v>
      </c>
      <c r="FP6" s="25">
        <v>17</v>
      </c>
      <c r="FQ6" s="25">
        <v>18</v>
      </c>
      <c r="FR6" s="25">
        <v>19</v>
      </c>
      <c r="FS6" s="25">
        <v>20</v>
      </c>
      <c r="FT6" s="25">
        <v>21</v>
      </c>
      <c r="FU6" s="25" t="s">
        <v>1</v>
      </c>
      <c r="FV6" s="25" t="s">
        <v>15</v>
      </c>
      <c r="FW6" s="25">
        <v>1</v>
      </c>
      <c r="FX6" s="25">
        <v>2</v>
      </c>
      <c r="FY6" s="25">
        <v>3</v>
      </c>
      <c r="FZ6" s="25">
        <v>4</v>
      </c>
      <c r="GA6" s="25">
        <v>5</v>
      </c>
      <c r="GB6" s="25">
        <v>6</v>
      </c>
      <c r="GC6" s="25">
        <v>7</v>
      </c>
      <c r="GD6" s="25">
        <v>8</v>
      </c>
      <c r="GE6" s="25">
        <v>9</v>
      </c>
      <c r="GF6" s="25">
        <v>10</v>
      </c>
      <c r="GG6" s="25">
        <v>11</v>
      </c>
      <c r="GH6" s="25">
        <v>12</v>
      </c>
      <c r="GI6" s="25">
        <v>13</v>
      </c>
      <c r="GJ6" s="25">
        <v>14</v>
      </c>
      <c r="GK6" s="25">
        <v>15</v>
      </c>
      <c r="GL6" s="25">
        <v>16</v>
      </c>
      <c r="GM6" s="25">
        <v>17</v>
      </c>
      <c r="GN6" s="25">
        <v>18</v>
      </c>
      <c r="GO6" s="25">
        <v>19</v>
      </c>
      <c r="GP6" s="25">
        <v>20</v>
      </c>
      <c r="GQ6" s="25">
        <v>21</v>
      </c>
      <c r="GR6" s="25" t="s">
        <v>2</v>
      </c>
      <c r="GS6" s="25" t="s">
        <v>14</v>
      </c>
      <c r="GT6" s="25">
        <v>1</v>
      </c>
      <c r="GU6" s="25">
        <v>2</v>
      </c>
      <c r="GV6" s="25">
        <v>3</v>
      </c>
      <c r="GW6" s="25">
        <v>4</v>
      </c>
      <c r="GX6" s="25">
        <v>5</v>
      </c>
      <c r="GY6" s="25">
        <v>6</v>
      </c>
      <c r="GZ6" s="25">
        <v>7</v>
      </c>
      <c r="HA6" s="25">
        <v>8</v>
      </c>
      <c r="HB6" s="25">
        <v>9</v>
      </c>
      <c r="HC6" s="25">
        <v>10</v>
      </c>
      <c r="HD6" s="25">
        <v>11</v>
      </c>
      <c r="HE6" s="25">
        <v>12</v>
      </c>
      <c r="HF6" s="25">
        <v>13</v>
      </c>
      <c r="HG6" s="25">
        <v>14</v>
      </c>
      <c r="HH6" s="25">
        <v>15</v>
      </c>
      <c r="HI6" s="25">
        <v>16</v>
      </c>
      <c r="HJ6" s="25">
        <v>17</v>
      </c>
      <c r="HK6" s="25">
        <v>18</v>
      </c>
      <c r="HL6" s="25">
        <v>19</v>
      </c>
      <c r="HM6" s="25">
        <v>20</v>
      </c>
      <c r="HN6" s="25">
        <v>21</v>
      </c>
      <c r="HO6" s="25" t="s">
        <v>1</v>
      </c>
      <c r="HP6" s="25" t="s">
        <v>13</v>
      </c>
      <c r="HQ6" s="25">
        <v>1</v>
      </c>
      <c r="HR6" s="25">
        <v>2</v>
      </c>
      <c r="HS6" s="25">
        <v>3</v>
      </c>
      <c r="HT6" s="25">
        <v>4</v>
      </c>
      <c r="HU6" s="25">
        <v>5</v>
      </c>
      <c r="HV6" s="25">
        <v>6</v>
      </c>
      <c r="HW6" s="25">
        <v>7</v>
      </c>
      <c r="HX6" s="25">
        <v>8</v>
      </c>
      <c r="HY6" s="25">
        <v>9</v>
      </c>
      <c r="HZ6" s="25">
        <v>10</v>
      </c>
      <c r="IA6" s="25">
        <v>11</v>
      </c>
      <c r="IB6" s="25">
        <v>12</v>
      </c>
      <c r="IC6" s="25">
        <v>13</v>
      </c>
      <c r="ID6" s="25">
        <v>14</v>
      </c>
      <c r="IE6" s="25">
        <v>15</v>
      </c>
      <c r="IF6" s="25">
        <v>16</v>
      </c>
      <c r="IG6" s="25">
        <v>17</v>
      </c>
      <c r="IH6" s="25">
        <v>18</v>
      </c>
      <c r="II6" s="25">
        <v>19</v>
      </c>
      <c r="IJ6" s="25">
        <v>20</v>
      </c>
      <c r="IK6" s="25">
        <v>21</v>
      </c>
      <c r="IL6" s="25" t="s">
        <v>1</v>
      </c>
      <c r="IM6" s="25" t="s">
        <v>13</v>
      </c>
      <c r="IN6" s="26">
        <f>COUNT(EZ6:IM6)</f>
        <v>84</v>
      </c>
      <c r="IO6" s="25" t="s">
        <v>8</v>
      </c>
      <c r="IP6" s="25" t="s">
        <v>9</v>
      </c>
      <c r="IQ6" s="29" t="s">
        <v>7</v>
      </c>
      <c r="IR6" s="20"/>
      <c r="IS6" s="20"/>
      <c r="IT6" s="20"/>
      <c r="IU6" s="20"/>
      <c r="IV6" s="20"/>
    </row>
    <row r="7" spans="1:256" ht="5.25" customHeight="1" thickBot="1">
      <c r="A7" s="11"/>
      <c r="B7" s="11"/>
      <c r="C7" s="11"/>
      <c r="D7" s="11"/>
      <c r="E7" s="11"/>
      <c r="F7" s="11"/>
      <c r="G7" s="11"/>
      <c r="H7" s="11"/>
      <c r="I7" s="27"/>
      <c r="J7" s="19"/>
      <c r="K7" s="28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  <c r="AY7" s="20"/>
      <c r="AZ7" s="20"/>
      <c r="BA7" s="20"/>
      <c r="BB7" s="20"/>
      <c r="BC7" s="20"/>
      <c r="BD7" s="20"/>
      <c r="BE7" s="20"/>
      <c r="BF7" s="20"/>
      <c r="BG7" s="20"/>
      <c r="BH7" s="20"/>
      <c r="BI7" s="20"/>
      <c r="BJ7" s="20"/>
      <c r="BK7" s="20"/>
      <c r="BL7" s="20"/>
      <c r="BM7" s="20"/>
      <c r="BN7" s="20"/>
      <c r="BO7" s="20"/>
      <c r="BP7" s="20"/>
      <c r="BQ7" s="20"/>
      <c r="BR7" s="20"/>
      <c r="BS7" s="20"/>
      <c r="BT7" s="20"/>
      <c r="BU7" s="20"/>
      <c r="BV7" s="20"/>
      <c r="BW7" s="20"/>
      <c r="BX7" s="20"/>
      <c r="BY7" s="20"/>
      <c r="BZ7" s="20"/>
      <c r="CA7" s="20"/>
      <c r="CB7" s="20"/>
      <c r="CC7" s="20"/>
      <c r="CD7" s="20"/>
      <c r="CE7" s="20"/>
      <c r="CF7" s="20"/>
      <c r="CG7" s="20"/>
      <c r="CH7" s="20"/>
      <c r="CI7" s="20"/>
      <c r="CJ7" s="20"/>
      <c r="CK7" s="20"/>
      <c r="CL7" s="20"/>
      <c r="CM7" s="20"/>
      <c r="CN7" s="20"/>
      <c r="CO7" s="20"/>
      <c r="CP7" s="20"/>
      <c r="CQ7" s="20"/>
      <c r="CR7" s="20"/>
      <c r="CS7" s="20"/>
      <c r="CT7" s="20"/>
      <c r="CU7" s="20"/>
      <c r="CV7" s="20"/>
      <c r="CW7" s="20"/>
      <c r="CX7" s="20"/>
      <c r="CY7" s="20"/>
      <c r="CZ7" s="20"/>
      <c r="DA7" s="20"/>
      <c r="DB7" s="20"/>
      <c r="DC7" s="20"/>
      <c r="DD7" s="20"/>
      <c r="DE7" s="20"/>
      <c r="DF7" s="20"/>
      <c r="DG7" s="20"/>
      <c r="DH7" s="20"/>
      <c r="DI7" s="20"/>
      <c r="DJ7" s="20"/>
      <c r="DK7" s="20"/>
      <c r="DL7" s="20"/>
      <c r="DM7" s="20"/>
      <c r="DN7" s="20"/>
      <c r="DO7" s="20"/>
      <c r="DP7" s="20"/>
      <c r="DQ7" s="20"/>
      <c r="DR7" s="20"/>
      <c r="DS7" s="20"/>
      <c r="DT7" s="19"/>
      <c r="DU7" s="19"/>
      <c r="DV7" s="19"/>
      <c r="DW7" s="20"/>
      <c r="DX7" s="20"/>
      <c r="DY7" s="20"/>
      <c r="DZ7" s="20"/>
      <c r="EA7" s="20"/>
      <c r="EB7" s="20"/>
      <c r="EC7" s="20"/>
      <c r="ED7" s="20"/>
      <c r="EE7" s="20"/>
      <c r="EF7" s="20"/>
      <c r="EG7" s="20"/>
      <c r="EH7" s="20"/>
      <c r="EI7" s="20"/>
      <c r="EJ7" s="20"/>
      <c r="EK7" s="20"/>
      <c r="EL7" s="20"/>
      <c r="EM7" s="20"/>
      <c r="EN7" s="21"/>
      <c r="EO7" s="21"/>
      <c r="EP7" s="21"/>
      <c r="EQ7" s="21"/>
      <c r="ER7" s="21"/>
      <c r="ES7" s="20"/>
      <c r="ET7" s="20"/>
      <c r="EU7" s="20"/>
      <c r="EV7" s="20"/>
      <c r="EW7" s="20"/>
      <c r="EX7" s="20"/>
      <c r="EY7" s="20"/>
      <c r="EZ7" s="25"/>
      <c r="FA7" s="25"/>
      <c r="FB7" s="25"/>
      <c r="FC7" s="25"/>
      <c r="FD7" s="25"/>
      <c r="FE7" s="25"/>
      <c r="FF7" s="25"/>
      <c r="FG7" s="25"/>
      <c r="FH7" s="25"/>
      <c r="FI7" s="25"/>
      <c r="FJ7" s="25"/>
      <c r="FK7" s="25"/>
      <c r="FL7" s="25"/>
      <c r="FM7" s="25"/>
      <c r="FN7" s="25"/>
      <c r="FO7" s="25"/>
      <c r="FP7" s="25"/>
      <c r="FQ7" s="25"/>
      <c r="FR7" s="25"/>
      <c r="FS7" s="25"/>
      <c r="FT7" s="25"/>
      <c r="FU7" s="25"/>
      <c r="FV7" s="25"/>
      <c r="FW7" s="25"/>
      <c r="FX7" s="25"/>
      <c r="FY7" s="25"/>
      <c r="FZ7" s="25"/>
      <c r="GA7" s="25"/>
      <c r="GB7" s="25"/>
      <c r="GC7" s="25"/>
      <c r="GD7" s="25"/>
      <c r="GE7" s="25"/>
      <c r="GF7" s="25"/>
      <c r="GG7" s="25"/>
      <c r="GH7" s="25"/>
      <c r="GI7" s="25"/>
      <c r="GJ7" s="25"/>
      <c r="GK7" s="25"/>
      <c r="GL7" s="25"/>
      <c r="GM7" s="25"/>
      <c r="GN7" s="25"/>
      <c r="GO7" s="25"/>
      <c r="GP7" s="25"/>
      <c r="GQ7" s="25"/>
      <c r="GR7" s="25"/>
      <c r="GS7" s="25"/>
      <c r="GT7" s="25"/>
      <c r="GU7" s="25"/>
      <c r="GV7" s="25"/>
      <c r="GW7" s="25"/>
      <c r="GX7" s="25"/>
      <c r="GY7" s="25"/>
      <c r="GZ7" s="25"/>
      <c r="HA7" s="25"/>
      <c r="HB7" s="25"/>
      <c r="HC7" s="25"/>
      <c r="HD7" s="25"/>
      <c r="HE7" s="25"/>
      <c r="HF7" s="25"/>
      <c r="HG7" s="25"/>
      <c r="HH7" s="25"/>
      <c r="HI7" s="25"/>
      <c r="HJ7" s="25"/>
      <c r="HK7" s="25"/>
      <c r="HL7" s="25"/>
      <c r="HM7" s="25"/>
      <c r="HN7" s="25"/>
      <c r="HO7" s="25"/>
      <c r="HP7" s="25"/>
      <c r="HQ7" s="25"/>
      <c r="HR7" s="25"/>
      <c r="HS7" s="25"/>
      <c r="HT7" s="25"/>
      <c r="HU7" s="25"/>
      <c r="HV7" s="25"/>
      <c r="HW7" s="25"/>
      <c r="HX7" s="25"/>
      <c r="HY7" s="25"/>
      <c r="HZ7" s="25"/>
      <c r="IA7" s="25"/>
      <c r="IB7" s="25"/>
      <c r="IC7" s="25"/>
      <c r="ID7" s="25"/>
      <c r="IE7" s="25"/>
      <c r="IF7" s="25"/>
      <c r="IG7" s="25"/>
      <c r="IH7" s="25"/>
      <c r="II7" s="25"/>
      <c r="IJ7" s="25"/>
      <c r="IK7" s="25"/>
      <c r="IL7" s="25"/>
      <c r="IM7" s="25"/>
      <c r="IN7" s="26"/>
      <c r="IO7" s="25"/>
      <c r="IP7" s="25"/>
      <c r="IQ7" s="29"/>
      <c r="IR7" s="20"/>
      <c r="IS7" s="20"/>
      <c r="IT7" s="20"/>
      <c r="IU7" s="20"/>
      <c r="IV7" s="20"/>
    </row>
    <row r="8" spans="1:256" ht="21.75" customHeight="1">
      <c r="A8" s="130" t="s">
        <v>124</v>
      </c>
      <c r="B8" s="130" t="s">
        <v>24</v>
      </c>
      <c r="C8" s="133" t="s">
        <v>0</v>
      </c>
      <c r="D8" s="130" t="s">
        <v>29</v>
      </c>
      <c r="E8" s="136" t="s">
        <v>28</v>
      </c>
      <c r="F8" s="130" t="s">
        <v>19</v>
      </c>
      <c r="G8" s="130" t="s">
        <v>20</v>
      </c>
      <c r="H8" s="130" t="s">
        <v>23</v>
      </c>
      <c r="I8" s="126" t="s">
        <v>10</v>
      </c>
      <c r="J8" s="19"/>
      <c r="K8" s="4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  <c r="AY8" s="20"/>
      <c r="AZ8" s="20"/>
      <c r="BA8" s="20"/>
      <c r="BB8" s="20"/>
      <c r="BC8" s="20"/>
      <c r="BD8" s="20"/>
      <c r="BE8" s="20"/>
      <c r="BF8" s="20"/>
      <c r="BG8" s="20"/>
      <c r="BH8" s="20"/>
      <c r="BI8" s="20"/>
      <c r="BJ8" s="20"/>
      <c r="BK8" s="20"/>
      <c r="BL8" s="20"/>
      <c r="BM8" s="20"/>
      <c r="BN8" s="20"/>
      <c r="BO8" s="20"/>
      <c r="BP8" s="20"/>
      <c r="BQ8" s="20"/>
      <c r="BR8" s="20"/>
      <c r="BS8" s="20"/>
      <c r="BT8" s="20"/>
      <c r="BU8" s="20"/>
      <c r="BV8" s="20"/>
      <c r="BW8" s="20"/>
      <c r="BX8" s="20"/>
      <c r="BY8" s="20"/>
      <c r="BZ8" s="20"/>
      <c r="CA8" s="20"/>
      <c r="CB8" s="20"/>
      <c r="CC8" s="20"/>
      <c r="CD8" s="20"/>
      <c r="CE8" s="20"/>
      <c r="CF8" s="20"/>
      <c r="CG8" s="20"/>
      <c r="CH8" s="20"/>
      <c r="CI8" s="20"/>
      <c r="CJ8" s="20"/>
      <c r="CK8" s="20"/>
      <c r="CL8" s="20"/>
      <c r="CM8" s="20"/>
      <c r="CN8" s="20"/>
      <c r="CO8" s="20"/>
      <c r="CP8" s="20"/>
      <c r="CQ8" s="20"/>
      <c r="CR8" s="20"/>
      <c r="CS8" s="20"/>
      <c r="CT8" s="20"/>
      <c r="CU8" s="20"/>
      <c r="CV8" s="20"/>
      <c r="CW8" s="20"/>
      <c r="CX8" s="20"/>
      <c r="CY8" s="20"/>
      <c r="CZ8" s="20"/>
      <c r="DA8" s="20"/>
      <c r="DB8" s="20"/>
      <c r="DC8" s="20"/>
      <c r="DD8" s="20"/>
      <c r="DE8" s="20"/>
      <c r="DF8" s="20"/>
      <c r="DG8" s="20"/>
      <c r="DH8" s="20"/>
      <c r="DI8" s="20"/>
      <c r="DJ8" s="20"/>
      <c r="DK8" s="20"/>
      <c r="DL8" s="20"/>
      <c r="DM8" s="20"/>
      <c r="DN8" s="20"/>
      <c r="DO8" s="20"/>
      <c r="DP8" s="20"/>
      <c r="DQ8" s="20"/>
      <c r="DR8" s="20"/>
      <c r="DS8" s="20"/>
      <c r="DT8" s="19"/>
      <c r="DU8" s="19"/>
      <c r="DV8" s="19"/>
      <c r="DW8" s="20"/>
      <c r="DX8" s="20"/>
      <c r="DY8" s="20"/>
      <c r="DZ8" s="20"/>
      <c r="EA8" s="20"/>
      <c r="EB8" s="20"/>
      <c r="EC8" s="20"/>
      <c r="ED8" s="20"/>
      <c r="EE8" s="20"/>
      <c r="EF8" s="20"/>
      <c r="EG8" s="20"/>
      <c r="EH8" s="20"/>
      <c r="EI8" s="20"/>
      <c r="EJ8" s="20"/>
      <c r="EK8" s="20"/>
      <c r="EL8" s="20"/>
      <c r="EM8" s="20"/>
      <c r="EN8" s="21"/>
      <c r="EO8" s="21"/>
      <c r="EP8" s="21"/>
      <c r="EQ8" s="21"/>
      <c r="ER8" s="21"/>
      <c r="ES8" s="20"/>
      <c r="ET8" s="20"/>
      <c r="EU8" s="20"/>
      <c r="EV8" s="21"/>
      <c r="EW8" s="20"/>
      <c r="EX8" s="20"/>
      <c r="EY8" s="20"/>
      <c r="EZ8" s="25"/>
      <c r="FA8" s="25"/>
      <c r="FB8" s="25"/>
      <c r="FC8" s="25"/>
      <c r="FD8" s="25"/>
      <c r="FE8" s="25"/>
      <c r="FF8" s="25"/>
      <c r="FG8" s="25"/>
      <c r="FH8" s="25"/>
      <c r="FI8" s="25"/>
      <c r="FJ8" s="25"/>
      <c r="FK8" s="25"/>
      <c r="FL8" s="25"/>
      <c r="FM8" s="25"/>
      <c r="FN8" s="25"/>
      <c r="FO8" s="25"/>
      <c r="FP8" s="25"/>
      <c r="FQ8" s="25"/>
      <c r="FR8" s="25"/>
      <c r="FS8" s="25"/>
      <c r="FT8" s="25"/>
      <c r="FU8" s="25"/>
      <c r="FV8" s="25"/>
      <c r="FW8" s="25"/>
      <c r="FX8" s="25"/>
      <c r="FY8" s="25"/>
      <c r="FZ8" s="25"/>
      <c r="GA8" s="25"/>
      <c r="GB8" s="25"/>
      <c r="GC8" s="25"/>
      <c r="GD8" s="25"/>
      <c r="GE8" s="25"/>
      <c r="GF8" s="25"/>
      <c r="GG8" s="25"/>
      <c r="GH8" s="25"/>
      <c r="GI8" s="25"/>
      <c r="GJ8" s="25"/>
      <c r="GK8" s="25"/>
      <c r="GL8" s="25"/>
      <c r="GM8" s="25"/>
      <c r="GN8" s="25"/>
      <c r="GO8" s="25"/>
      <c r="GP8" s="25"/>
      <c r="GQ8" s="25"/>
      <c r="GR8" s="25"/>
      <c r="GS8" s="25"/>
      <c r="GT8" s="25"/>
      <c r="GU8" s="25"/>
      <c r="GV8" s="25"/>
      <c r="GW8" s="25"/>
      <c r="GX8" s="25"/>
      <c r="GY8" s="25"/>
      <c r="GZ8" s="25"/>
      <c r="HA8" s="25"/>
      <c r="HB8" s="25"/>
      <c r="HC8" s="25"/>
      <c r="HD8" s="25"/>
      <c r="HE8" s="25"/>
      <c r="HF8" s="25"/>
      <c r="HG8" s="25"/>
      <c r="HH8" s="25"/>
      <c r="HI8" s="25"/>
      <c r="HJ8" s="25"/>
      <c r="HK8" s="25"/>
      <c r="HL8" s="25"/>
      <c r="HM8" s="25"/>
      <c r="HN8" s="25"/>
      <c r="HO8" s="25"/>
      <c r="HP8" s="25"/>
      <c r="HQ8" s="25"/>
      <c r="HR8" s="25"/>
      <c r="HS8" s="25"/>
      <c r="HT8" s="25"/>
      <c r="HU8" s="25"/>
      <c r="HV8" s="25"/>
      <c r="HW8" s="25"/>
      <c r="HX8" s="25"/>
      <c r="HY8" s="25"/>
      <c r="HZ8" s="25"/>
      <c r="IA8" s="25"/>
      <c r="IB8" s="25"/>
      <c r="IC8" s="25"/>
      <c r="ID8" s="25"/>
      <c r="IE8" s="25"/>
      <c r="IF8" s="25"/>
      <c r="IG8" s="25"/>
      <c r="IH8" s="25"/>
      <c r="II8" s="25"/>
      <c r="IJ8" s="25"/>
      <c r="IK8" s="25"/>
      <c r="IL8" s="25"/>
      <c r="IM8" s="25"/>
      <c r="IN8" s="26"/>
      <c r="IO8" s="25"/>
      <c r="IP8" s="25"/>
      <c r="IQ8" s="25"/>
      <c r="IR8" s="20"/>
      <c r="IS8" s="20"/>
      <c r="IT8" s="20"/>
      <c r="IU8" s="20"/>
      <c r="IV8" s="20"/>
    </row>
    <row r="9" spans="1:256" ht="9.75" customHeight="1">
      <c r="A9" s="131"/>
      <c r="B9" s="132"/>
      <c r="C9" s="134"/>
      <c r="D9" s="132"/>
      <c r="E9" s="137"/>
      <c r="F9" s="131"/>
      <c r="G9" s="132"/>
      <c r="H9" s="131"/>
      <c r="I9" s="127"/>
      <c r="J9" s="19"/>
      <c r="K9" s="4"/>
      <c r="L9" s="20"/>
      <c r="M9" s="20" t="s">
        <v>3</v>
      </c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 t="s">
        <v>4</v>
      </c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  <c r="AY9" s="20"/>
      <c r="AZ9" s="20"/>
      <c r="BA9" s="20"/>
      <c r="BB9" s="20"/>
      <c r="BC9" s="20"/>
      <c r="BD9" s="20"/>
      <c r="BE9" s="20"/>
      <c r="BF9" s="20" t="s">
        <v>5</v>
      </c>
      <c r="BG9" s="20"/>
      <c r="BH9" s="20"/>
      <c r="BI9" s="20"/>
      <c r="BJ9" s="20"/>
      <c r="BK9" s="20"/>
      <c r="BL9" s="20"/>
      <c r="BM9" s="20"/>
      <c r="BN9" s="20"/>
      <c r="BO9" s="20"/>
      <c r="BP9" s="20"/>
      <c r="BQ9" s="20"/>
      <c r="BR9" s="20"/>
      <c r="BS9" s="20"/>
      <c r="BT9" s="20"/>
      <c r="BU9" s="20"/>
      <c r="BV9" s="20"/>
      <c r="BW9" s="20"/>
      <c r="BX9" s="20"/>
      <c r="BY9" s="20"/>
      <c r="BZ9" s="20"/>
      <c r="CA9" s="20"/>
      <c r="CB9" s="20"/>
      <c r="CC9" s="20"/>
      <c r="CD9" s="20"/>
      <c r="CE9" s="20"/>
      <c r="CF9" s="20"/>
      <c r="CG9" s="20"/>
      <c r="CH9" s="20"/>
      <c r="CI9" s="20"/>
      <c r="CJ9" s="20"/>
      <c r="CK9" s="20"/>
      <c r="CL9" s="20"/>
      <c r="CM9" s="20"/>
      <c r="CN9" s="20"/>
      <c r="CO9" s="20"/>
      <c r="CP9" s="20"/>
      <c r="CQ9" s="20"/>
      <c r="CR9" s="20"/>
      <c r="CS9" s="20"/>
      <c r="CT9" s="20"/>
      <c r="CU9" s="20"/>
      <c r="CV9" s="20"/>
      <c r="CW9" s="20" t="s">
        <v>6</v>
      </c>
      <c r="CX9" s="20"/>
      <c r="CY9" s="20"/>
      <c r="CZ9" s="20"/>
      <c r="DA9" s="20"/>
      <c r="DB9" s="20"/>
      <c r="DC9" s="20"/>
      <c r="DD9" s="20"/>
      <c r="DE9" s="20"/>
      <c r="DF9" s="20"/>
      <c r="DG9" s="20"/>
      <c r="DH9" s="20"/>
      <c r="DI9" s="20"/>
      <c r="DJ9" s="20"/>
      <c r="DK9" s="20"/>
      <c r="DL9" s="20"/>
      <c r="DM9" s="20"/>
      <c r="DN9" s="20"/>
      <c r="DO9" s="20"/>
      <c r="DP9" s="20"/>
      <c r="DQ9" s="20"/>
      <c r="DR9" s="20"/>
      <c r="DS9" s="20"/>
      <c r="DT9" s="19"/>
      <c r="DU9" s="19"/>
      <c r="DV9" s="19"/>
      <c r="DW9" s="20"/>
      <c r="DX9" s="20"/>
      <c r="DY9" s="20"/>
      <c r="DZ9" s="20"/>
      <c r="EA9" s="20"/>
      <c r="EB9" s="20"/>
      <c r="EC9" s="20"/>
      <c r="ED9" s="20"/>
      <c r="EE9" s="20"/>
      <c r="EF9" s="20"/>
      <c r="EG9" s="20"/>
      <c r="EH9" s="20"/>
      <c r="EI9" s="20"/>
      <c r="EJ9" s="20"/>
      <c r="EK9" s="20"/>
      <c r="EL9" s="20"/>
      <c r="EM9" s="20"/>
      <c r="EN9" s="21"/>
      <c r="EO9" s="21">
        <v>1</v>
      </c>
      <c r="EP9" s="21">
        <v>2</v>
      </c>
      <c r="EQ9" s="21"/>
      <c r="ER9" s="21"/>
      <c r="ES9" s="20"/>
      <c r="ET9" s="20"/>
      <c r="EU9" s="20"/>
      <c r="EV9" s="20"/>
      <c r="EW9" s="20"/>
      <c r="EX9" s="20"/>
      <c r="EY9" s="20"/>
      <c r="EZ9" s="3"/>
      <c r="FA9" s="3"/>
      <c r="FB9" s="3"/>
      <c r="FC9" s="24"/>
      <c r="FD9" s="24"/>
      <c r="FE9" s="24"/>
      <c r="FF9" s="24"/>
      <c r="FG9" s="25"/>
      <c r="FH9" s="25"/>
      <c r="FI9" s="25"/>
      <c r="FJ9" s="25"/>
      <c r="FK9" s="25"/>
      <c r="FL9" s="25" t="s">
        <v>12</v>
      </c>
      <c r="FM9" s="25"/>
      <c r="FN9" s="25"/>
      <c r="FO9" s="25"/>
      <c r="FP9" s="25"/>
      <c r="FQ9" s="25"/>
      <c r="FR9" s="25"/>
      <c r="FS9" s="25"/>
      <c r="FT9" s="25"/>
      <c r="FU9" s="25"/>
      <c r="FV9" s="25"/>
      <c r="FW9" s="25"/>
      <c r="FX9" s="25"/>
      <c r="FY9" s="25"/>
      <c r="FZ9" s="25"/>
      <c r="GA9" s="25"/>
      <c r="GB9" s="25"/>
      <c r="GC9" s="25"/>
      <c r="GD9" s="25"/>
      <c r="GE9" s="25"/>
      <c r="GF9" s="25"/>
      <c r="GG9" s="25"/>
      <c r="GH9" s="25"/>
      <c r="GI9" s="25"/>
      <c r="GJ9" s="25"/>
      <c r="GK9" s="25"/>
      <c r="GL9" s="25"/>
      <c r="GM9" s="25"/>
      <c r="GN9" s="25"/>
      <c r="GO9" s="25"/>
      <c r="GP9" s="25"/>
      <c r="GQ9" s="25"/>
      <c r="GR9" s="25"/>
      <c r="GS9" s="25"/>
      <c r="GT9" s="25"/>
      <c r="GU9" s="25"/>
      <c r="GV9" s="25"/>
      <c r="GW9" s="25"/>
      <c r="GX9" s="25"/>
      <c r="GY9" s="25"/>
      <c r="GZ9" s="25"/>
      <c r="HA9" s="25"/>
      <c r="HB9" s="25"/>
      <c r="HC9" s="25"/>
      <c r="HD9" s="25"/>
      <c r="HE9" s="25"/>
      <c r="HF9" s="25"/>
      <c r="HG9" s="25"/>
      <c r="HH9" s="25"/>
      <c r="HI9" s="25"/>
      <c r="HJ9" s="25"/>
      <c r="HK9" s="25"/>
      <c r="HL9" s="25"/>
      <c r="HM9" s="25"/>
      <c r="HN9" s="25"/>
      <c r="HO9" s="25"/>
      <c r="HP9" s="25"/>
      <c r="HQ9" s="25"/>
      <c r="HR9" s="25"/>
      <c r="HS9" s="25"/>
      <c r="HT9" s="25"/>
      <c r="HU9" s="25"/>
      <c r="HV9" s="25"/>
      <c r="HW9" s="25"/>
      <c r="HX9" s="25"/>
      <c r="HY9" s="25"/>
      <c r="HZ9" s="25"/>
      <c r="IA9" s="25"/>
      <c r="IB9" s="25"/>
      <c r="IC9" s="25"/>
      <c r="ID9" s="25"/>
      <c r="IE9" s="25"/>
      <c r="IF9" s="25"/>
      <c r="IG9" s="25"/>
      <c r="IH9" s="25"/>
      <c r="II9" s="25"/>
      <c r="IJ9" s="25"/>
      <c r="IK9" s="25"/>
      <c r="IL9" s="25"/>
      <c r="IM9" s="25"/>
      <c r="IN9" s="25"/>
      <c r="IO9" s="25"/>
      <c r="IP9" s="25"/>
      <c r="IQ9" s="25"/>
      <c r="IR9" s="20"/>
      <c r="IS9" s="20"/>
      <c r="IT9" s="20"/>
      <c r="IU9" s="20"/>
      <c r="IV9" s="20"/>
    </row>
    <row r="10" spans="1:256" ht="77.25" customHeight="1" thickBot="1">
      <c r="A10" s="131"/>
      <c r="B10" s="132"/>
      <c r="C10" s="135"/>
      <c r="D10" s="132"/>
      <c r="E10" s="137"/>
      <c r="F10" s="131"/>
      <c r="G10" s="132"/>
      <c r="H10" s="131"/>
      <c r="I10" s="128"/>
      <c r="J10" s="19"/>
      <c r="K10" s="5"/>
      <c r="L10" s="20">
        <v>1</v>
      </c>
      <c r="M10" s="20">
        <v>2</v>
      </c>
      <c r="N10" s="20">
        <v>3</v>
      </c>
      <c r="O10" s="20">
        <v>4</v>
      </c>
      <c r="P10" s="20">
        <v>5</v>
      </c>
      <c r="Q10" s="20">
        <v>6</v>
      </c>
      <c r="R10" s="20">
        <v>7</v>
      </c>
      <c r="S10" s="20">
        <v>8</v>
      </c>
      <c r="T10" s="20">
        <v>9</v>
      </c>
      <c r="U10" s="20">
        <v>10</v>
      </c>
      <c r="V10" s="20">
        <v>11</v>
      </c>
      <c r="W10" s="20">
        <v>12</v>
      </c>
      <c r="X10" s="20">
        <v>13</v>
      </c>
      <c r="Y10" s="20">
        <v>14</v>
      </c>
      <c r="Z10" s="20">
        <v>15</v>
      </c>
      <c r="AA10" s="20">
        <v>16</v>
      </c>
      <c r="AB10" s="20">
        <v>17</v>
      </c>
      <c r="AC10" s="20">
        <v>18</v>
      </c>
      <c r="AD10" s="20">
        <v>19</v>
      </c>
      <c r="AE10" s="20">
        <v>20</v>
      </c>
      <c r="AF10" s="20">
        <v>21</v>
      </c>
      <c r="AG10" s="20" t="s">
        <v>1</v>
      </c>
      <c r="AH10" s="20"/>
      <c r="AI10" s="20">
        <v>1</v>
      </c>
      <c r="AJ10" s="20">
        <v>2</v>
      </c>
      <c r="AK10" s="20">
        <v>3</v>
      </c>
      <c r="AL10" s="20">
        <v>4</v>
      </c>
      <c r="AM10" s="20">
        <v>5</v>
      </c>
      <c r="AN10" s="20">
        <v>6</v>
      </c>
      <c r="AO10" s="20">
        <v>7</v>
      </c>
      <c r="AP10" s="20">
        <v>8</v>
      </c>
      <c r="AQ10" s="20">
        <v>9</v>
      </c>
      <c r="AR10" s="20">
        <v>10</v>
      </c>
      <c r="AS10" s="20">
        <v>11</v>
      </c>
      <c r="AT10" s="20">
        <v>12</v>
      </c>
      <c r="AU10" s="20">
        <v>13</v>
      </c>
      <c r="AV10" s="20">
        <v>14</v>
      </c>
      <c r="AW10" s="20">
        <v>15</v>
      </c>
      <c r="AX10" s="20">
        <v>16</v>
      </c>
      <c r="AY10" s="20">
        <v>17</v>
      </c>
      <c r="AZ10" s="20">
        <v>18</v>
      </c>
      <c r="BA10" s="20">
        <v>19</v>
      </c>
      <c r="BB10" s="20">
        <v>20</v>
      </c>
      <c r="BC10" s="20"/>
      <c r="BD10" s="20" t="s">
        <v>2</v>
      </c>
      <c r="BE10" s="20"/>
      <c r="BF10" s="20">
        <v>1</v>
      </c>
      <c r="BG10" s="20">
        <v>2</v>
      </c>
      <c r="BH10" s="20">
        <v>3</v>
      </c>
      <c r="BI10" s="20">
        <v>4</v>
      </c>
      <c r="BJ10" s="20">
        <v>5</v>
      </c>
      <c r="BK10" s="20">
        <v>6</v>
      </c>
      <c r="BL10" s="20">
        <v>7</v>
      </c>
      <c r="BM10" s="20">
        <v>8</v>
      </c>
      <c r="BN10" s="20">
        <v>9</v>
      </c>
      <c r="BO10" s="20">
        <v>10</v>
      </c>
      <c r="BP10" s="20">
        <v>11</v>
      </c>
      <c r="BQ10" s="20">
        <v>12</v>
      </c>
      <c r="BR10" s="20">
        <v>13</v>
      </c>
      <c r="BS10" s="20">
        <v>14</v>
      </c>
      <c r="BT10" s="20">
        <v>15</v>
      </c>
      <c r="BU10" s="20">
        <v>16</v>
      </c>
      <c r="BV10" s="20">
        <v>17</v>
      </c>
      <c r="BW10" s="20">
        <v>18</v>
      </c>
      <c r="BX10" s="20">
        <v>19</v>
      </c>
      <c r="BY10" s="20">
        <v>20</v>
      </c>
      <c r="BZ10" s="20">
        <v>21</v>
      </c>
      <c r="CA10" s="20">
        <v>22</v>
      </c>
      <c r="CB10" s="20">
        <v>23</v>
      </c>
      <c r="CC10" s="20">
        <v>24</v>
      </c>
      <c r="CD10" s="20">
        <v>25</v>
      </c>
      <c r="CE10" s="20">
        <v>26</v>
      </c>
      <c r="CF10" s="20">
        <v>27</v>
      </c>
      <c r="CG10" s="20">
        <v>28</v>
      </c>
      <c r="CH10" s="20">
        <v>29</v>
      </c>
      <c r="CI10" s="20">
        <v>30</v>
      </c>
      <c r="CJ10" s="20">
        <v>31</v>
      </c>
      <c r="CK10" s="20">
        <v>32</v>
      </c>
      <c r="CL10" s="20">
        <v>33</v>
      </c>
      <c r="CM10" s="20">
        <v>34</v>
      </c>
      <c r="CN10" s="20">
        <v>35</v>
      </c>
      <c r="CO10" s="20">
        <v>36</v>
      </c>
      <c r="CP10" s="20">
        <v>37</v>
      </c>
      <c r="CQ10" s="20">
        <v>38</v>
      </c>
      <c r="CR10" s="20">
        <v>39</v>
      </c>
      <c r="CS10" s="20">
        <v>40</v>
      </c>
      <c r="CT10" s="20"/>
      <c r="CU10" s="20"/>
      <c r="CV10" s="20"/>
      <c r="CW10" s="20">
        <v>1</v>
      </c>
      <c r="CX10" s="20">
        <v>2</v>
      </c>
      <c r="CY10" s="20">
        <v>3</v>
      </c>
      <c r="CZ10" s="20">
        <v>4</v>
      </c>
      <c r="DA10" s="20">
        <v>5</v>
      </c>
      <c r="DB10" s="20">
        <v>6</v>
      </c>
      <c r="DC10" s="20">
        <v>7</v>
      </c>
      <c r="DD10" s="20">
        <v>8</v>
      </c>
      <c r="DE10" s="20">
        <v>9</v>
      </c>
      <c r="DF10" s="20">
        <v>10</v>
      </c>
      <c r="DG10" s="20">
        <v>11</v>
      </c>
      <c r="DH10" s="20">
        <v>12</v>
      </c>
      <c r="DI10" s="20">
        <v>13</v>
      </c>
      <c r="DJ10" s="20">
        <v>14</v>
      </c>
      <c r="DK10" s="20">
        <v>15</v>
      </c>
      <c r="DL10" s="20">
        <v>16</v>
      </c>
      <c r="DM10" s="20">
        <v>17</v>
      </c>
      <c r="DN10" s="20">
        <v>18</v>
      </c>
      <c r="DO10" s="20">
        <v>19</v>
      </c>
      <c r="DP10" s="20">
        <v>20</v>
      </c>
      <c r="DQ10" s="20">
        <v>21</v>
      </c>
      <c r="DR10" s="20">
        <v>22</v>
      </c>
      <c r="DS10" s="20">
        <v>23</v>
      </c>
      <c r="DT10" s="20">
        <v>24</v>
      </c>
      <c r="DU10" s="20">
        <v>25</v>
      </c>
      <c r="DV10" s="20">
        <v>26</v>
      </c>
      <c r="DW10" s="20">
        <v>27</v>
      </c>
      <c r="DX10" s="20">
        <v>28</v>
      </c>
      <c r="DY10" s="20">
        <v>29</v>
      </c>
      <c r="DZ10" s="20">
        <v>30</v>
      </c>
      <c r="EA10" s="20">
        <v>31</v>
      </c>
      <c r="EB10" s="20">
        <v>32</v>
      </c>
      <c r="EC10" s="20">
        <v>33</v>
      </c>
      <c r="ED10" s="20">
        <v>34</v>
      </c>
      <c r="EE10" s="20">
        <v>35</v>
      </c>
      <c r="EF10" s="20">
        <v>36</v>
      </c>
      <c r="EG10" s="20">
        <v>37</v>
      </c>
      <c r="EH10" s="20">
        <v>38</v>
      </c>
      <c r="EI10" s="20">
        <v>39</v>
      </c>
      <c r="EJ10" s="20">
        <v>40</v>
      </c>
      <c r="EK10" s="20"/>
      <c r="EL10" s="20"/>
      <c r="EM10" s="20"/>
      <c r="EN10" s="21"/>
      <c r="EO10" s="21"/>
      <c r="EP10" s="21"/>
      <c r="EQ10" s="21"/>
      <c r="ER10" s="21" t="s">
        <v>11</v>
      </c>
      <c r="ES10" s="20" t="s">
        <v>8</v>
      </c>
      <c r="ET10" s="20" t="s">
        <v>9</v>
      </c>
      <c r="EU10" s="31" t="s">
        <v>7</v>
      </c>
      <c r="EV10" s="20"/>
      <c r="EW10" s="20" t="s">
        <v>16</v>
      </c>
      <c r="EX10" s="20" t="s">
        <v>17</v>
      </c>
      <c r="EY10" s="20"/>
      <c r="EZ10" s="25"/>
      <c r="FA10" s="25" t="s">
        <v>3</v>
      </c>
      <c r="FB10" s="25"/>
      <c r="FC10" s="25"/>
      <c r="FD10" s="25"/>
      <c r="FE10" s="25"/>
      <c r="FF10" s="25"/>
      <c r="FG10" s="25"/>
      <c r="FH10" s="25"/>
      <c r="FI10" s="25"/>
      <c r="FJ10" s="25"/>
      <c r="FK10" s="25"/>
      <c r="FL10" s="25"/>
      <c r="FM10" s="25"/>
      <c r="FN10" s="25"/>
      <c r="FO10" s="25"/>
      <c r="FP10" s="25"/>
      <c r="FQ10" s="25"/>
      <c r="FR10" s="25"/>
      <c r="FS10" s="25"/>
      <c r="FT10" s="25"/>
      <c r="FU10" s="25"/>
      <c r="FV10" s="25"/>
      <c r="FW10" s="25" t="s">
        <v>4</v>
      </c>
      <c r="FX10" s="25"/>
      <c r="FY10" s="25"/>
      <c r="FZ10" s="25"/>
      <c r="GA10" s="25"/>
      <c r="GB10" s="25"/>
      <c r="GC10" s="25"/>
      <c r="GD10" s="25"/>
      <c r="GE10" s="25"/>
      <c r="GF10" s="25"/>
      <c r="GG10" s="25"/>
      <c r="GH10" s="25"/>
      <c r="GI10" s="25"/>
      <c r="GJ10" s="25"/>
      <c r="GK10" s="25"/>
      <c r="GL10" s="25"/>
      <c r="GM10" s="25"/>
      <c r="GN10" s="25"/>
      <c r="GO10" s="25"/>
      <c r="GP10" s="25"/>
      <c r="GQ10" s="25"/>
      <c r="GR10" s="25"/>
      <c r="GS10" s="25"/>
      <c r="GT10" s="25" t="s">
        <v>5</v>
      </c>
      <c r="GU10" s="25"/>
      <c r="GV10" s="25"/>
      <c r="GW10" s="25"/>
      <c r="GX10" s="25"/>
      <c r="GY10" s="25"/>
      <c r="GZ10" s="25"/>
      <c r="HA10" s="25"/>
      <c r="HB10" s="25"/>
      <c r="HC10" s="25"/>
      <c r="HD10" s="25"/>
      <c r="HE10" s="25"/>
      <c r="HF10" s="25"/>
      <c r="HG10" s="25"/>
      <c r="HH10" s="25"/>
      <c r="HI10" s="25"/>
      <c r="HJ10" s="25"/>
      <c r="HK10" s="25"/>
      <c r="HL10" s="25"/>
      <c r="HM10" s="25"/>
      <c r="HN10" s="25"/>
      <c r="HO10" s="25"/>
      <c r="HP10" s="25"/>
      <c r="HQ10" s="25" t="s">
        <v>6</v>
      </c>
      <c r="HR10" s="25"/>
      <c r="HS10" s="25"/>
      <c r="HT10" s="25"/>
      <c r="HU10" s="25"/>
      <c r="HV10" s="25"/>
      <c r="HW10" s="25"/>
      <c r="HX10" s="25"/>
      <c r="HY10" s="25"/>
      <c r="HZ10" s="25"/>
      <c r="IA10" s="25"/>
      <c r="IB10" s="25"/>
      <c r="IC10" s="25"/>
      <c r="ID10" s="25"/>
      <c r="IE10" s="25"/>
      <c r="IF10" s="25"/>
      <c r="IG10" s="25"/>
      <c r="IH10" s="25"/>
      <c r="II10" s="25"/>
      <c r="IJ10" s="25"/>
      <c r="IK10" s="25"/>
      <c r="IL10" s="25"/>
      <c r="IM10" s="25"/>
      <c r="IN10" s="26"/>
      <c r="IO10" s="25"/>
      <c r="IP10" s="25"/>
      <c r="IQ10" s="25"/>
      <c r="IR10" s="25"/>
      <c r="IS10" s="20"/>
      <c r="IT10" s="20"/>
      <c r="IU10" s="20"/>
      <c r="IV10" s="20"/>
    </row>
    <row r="11" spans="1:256" s="1" customFormat="1" ht="35.25">
      <c r="A11" s="49">
        <v>1</v>
      </c>
      <c r="B11" s="50">
        <v>14</v>
      </c>
      <c r="C11" s="61" t="s">
        <v>57</v>
      </c>
      <c r="D11" s="50" t="s">
        <v>36</v>
      </c>
      <c r="E11" s="51" t="s">
        <v>58</v>
      </c>
      <c r="F11" s="64" t="s">
        <v>59</v>
      </c>
      <c r="G11" s="61" t="s">
        <v>43</v>
      </c>
      <c r="H11" s="50" t="s">
        <v>40</v>
      </c>
      <c r="I11" s="6" t="e">
        <f>#REF!+#REF!</f>
        <v>#REF!</v>
      </c>
      <c r="J11" s="7"/>
      <c r="K11" s="8"/>
      <c r="L11" s="7" t="e">
        <f>IF(#REF!=1,25,0)</f>
        <v>#REF!</v>
      </c>
      <c r="M11" s="7" t="e">
        <f>IF(#REF!=2,22,0)</f>
        <v>#REF!</v>
      </c>
      <c r="N11" s="7" t="e">
        <f>IF(#REF!=3,20,0)</f>
        <v>#REF!</v>
      </c>
      <c r="O11" s="7" t="e">
        <f>IF(#REF!=4,18,0)</f>
        <v>#REF!</v>
      </c>
      <c r="P11" s="7" t="e">
        <f>IF(#REF!=5,16,0)</f>
        <v>#REF!</v>
      </c>
      <c r="Q11" s="7" t="e">
        <f>IF(#REF!=6,15,0)</f>
        <v>#REF!</v>
      </c>
      <c r="R11" s="7" t="e">
        <f>IF(#REF!=7,14,0)</f>
        <v>#REF!</v>
      </c>
      <c r="S11" s="7" t="e">
        <f>IF(#REF!=8,13,0)</f>
        <v>#REF!</v>
      </c>
      <c r="T11" s="7" t="e">
        <f>IF(#REF!=9,12,0)</f>
        <v>#REF!</v>
      </c>
      <c r="U11" s="7" t="e">
        <f>IF(#REF!=10,11,0)</f>
        <v>#REF!</v>
      </c>
      <c r="V11" s="7" t="e">
        <f>IF(#REF!=11,10,0)</f>
        <v>#REF!</v>
      </c>
      <c r="W11" s="7" t="e">
        <f>IF(#REF!=12,9,0)</f>
        <v>#REF!</v>
      </c>
      <c r="X11" s="7" t="e">
        <f>IF(#REF!=13,8,0)</f>
        <v>#REF!</v>
      </c>
      <c r="Y11" s="7" t="e">
        <f>IF(#REF!=14,7,0)</f>
        <v>#REF!</v>
      </c>
      <c r="Z11" s="7" t="e">
        <f>IF(#REF!=15,6,0)</f>
        <v>#REF!</v>
      </c>
      <c r="AA11" s="7" t="e">
        <f>IF(#REF!=16,5,0)</f>
        <v>#REF!</v>
      </c>
      <c r="AB11" s="7" t="e">
        <f>IF(#REF!=17,4,0)</f>
        <v>#REF!</v>
      </c>
      <c r="AC11" s="7" t="e">
        <f>IF(#REF!=18,3,0)</f>
        <v>#REF!</v>
      </c>
      <c r="AD11" s="7" t="e">
        <f>IF(#REF!=19,2,0)</f>
        <v>#REF!</v>
      </c>
      <c r="AE11" s="7" t="e">
        <f>IF(#REF!=20,1,0)</f>
        <v>#REF!</v>
      </c>
      <c r="AF11" s="7" t="e">
        <f>IF(#REF!&gt;20,0,0)</f>
        <v>#REF!</v>
      </c>
      <c r="AG11" s="7" t="e">
        <f>IF(#REF!="сх",0,0)</f>
        <v>#REF!</v>
      </c>
      <c r="AH11" s="7" t="e">
        <f t="shared" ref="AH11:AH41" si="0">SUM(L11:AF11)</f>
        <v>#REF!</v>
      </c>
      <c r="AI11" s="7" t="e">
        <f>IF(#REF!=1,25,0)</f>
        <v>#REF!</v>
      </c>
      <c r="AJ11" s="7" t="e">
        <f>IF(#REF!=2,22,0)</f>
        <v>#REF!</v>
      </c>
      <c r="AK11" s="7" t="e">
        <f>IF(#REF!=3,20,0)</f>
        <v>#REF!</v>
      </c>
      <c r="AL11" s="7" t="e">
        <f>IF(#REF!=4,18,0)</f>
        <v>#REF!</v>
      </c>
      <c r="AM11" s="7" t="e">
        <f>IF(#REF!=5,16,0)</f>
        <v>#REF!</v>
      </c>
      <c r="AN11" s="7" t="e">
        <f>IF(#REF!=6,15,0)</f>
        <v>#REF!</v>
      </c>
      <c r="AO11" s="7" t="e">
        <f>IF(#REF!=7,14,0)</f>
        <v>#REF!</v>
      </c>
      <c r="AP11" s="7" t="e">
        <f>IF(#REF!=8,13,0)</f>
        <v>#REF!</v>
      </c>
      <c r="AQ11" s="7" t="e">
        <f>IF(#REF!=9,12,0)</f>
        <v>#REF!</v>
      </c>
      <c r="AR11" s="7" t="e">
        <f>IF(#REF!=10,11,0)</f>
        <v>#REF!</v>
      </c>
      <c r="AS11" s="7" t="e">
        <f>IF(#REF!=11,10,0)</f>
        <v>#REF!</v>
      </c>
      <c r="AT11" s="7" t="e">
        <f>IF(#REF!=12,9,0)</f>
        <v>#REF!</v>
      </c>
      <c r="AU11" s="7" t="e">
        <f>IF(#REF!=13,8,0)</f>
        <v>#REF!</v>
      </c>
      <c r="AV11" s="7" t="e">
        <f>IF(#REF!=14,7,0)</f>
        <v>#REF!</v>
      </c>
      <c r="AW11" s="7" t="e">
        <f>IF(#REF!=15,6,0)</f>
        <v>#REF!</v>
      </c>
      <c r="AX11" s="7" t="e">
        <f>IF(#REF!=16,5,0)</f>
        <v>#REF!</v>
      </c>
      <c r="AY11" s="7" t="e">
        <f>IF(#REF!=17,4,0)</f>
        <v>#REF!</v>
      </c>
      <c r="AZ11" s="7" t="e">
        <f>IF(#REF!=18,3,0)</f>
        <v>#REF!</v>
      </c>
      <c r="BA11" s="7" t="e">
        <f>IF(#REF!=19,2,0)</f>
        <v>#REF!</v>
      </c>
      <c r="BB11" s="7" t="e">
        <f>IF(#REF!=20,1,0)</f>
        <v>#REF!</v>
      </c>
      <c r="BC11" s="7" t="e">
        <f>IF(#REF!&gt;20,0,0)</f>
        <v>#REF!</v>
      </c>
      <c r="BD11" s="7" t="e">
        <f>IF(#REF!="сх",0,0)</f>
        <v>#REF!</v>
      </c>
      <c r="BE11" s="7" t="e">
        <f t="shared" ref="BE11:BE41" si="1">SUM(AI11:BC11)</f>
        <v>#REF!</v>
      </c>
      <c r="BF11" s="7" t="e">
        <f>IF(#REF!=1,45,0)</f>
        <v>#REF!</v>
      </c>
      <c r="BG11" s="7" t="e">
        <f>IF(#REF!=2,42,0)</f>
        <v>#REF!</v>
      </c>
      <c r="BH11" s="7" t="e">
        <f>IF(#REF!=3,40,0)</f>
        <v>#REF!</v>
      </c>
      <c r="BI11" s="7" t="e">
        <f>IF(#REF!=4,38,0)</f>
        <v>#REF!</v>
      </c>
      <c r="BJ11" s="7" t="e">
        <f>IF(#REF!=5,36,0)</f>
        <v>#REF!</v>
      </c>
      <c r="BK11" s="7" t="e">
        <f>IF(#REF!=6,35,0)</f>
        <v>#REF!</v>
      </c>
      <c r="BL11" s="7" t="e">
        <f>IF(#REF!=7,34,0)</f>
        <v>#REF!</v>
      </c>
      <c r="BM11" s="7" t="e">
        <f>IF(#REF!=8,33,0)</f>
        <v>#REF!</v>
      </c>
      <c r="BN11" s="7" t="e">
        <f>IF(#REF!=9,32,0)</f>
        <v>#REF!</v>
      </c>
      <c r="BO11" s="7" t="e">
        <f>IF(#REF!=10,31,0)</f>
        <v>#REF!</v>
      </c>
      <c r="BP11" s="7" t="e">
        <f>IF(#REF!=11,30,0)</f>
        <v>#REF!</v>
      </c>
      <c r="BQ11" s="7" t="e">
        <f>IF(#REF!=12,29,0)</f>
        <v>#REF!</v>
      </c>
      <c r="BR11" s="7" t="e">
        <f>IF(#REF!=13,28,0)</f>
        <v>#REF!</v>
      </c>
      <c r="BS11" s="7" t="e">
        <f>IF(#REF!=14,27,0)</f>
        <v>#REF!</v>
      </c>
      <c r="BT11" s="7" t="e">
        <f>IF(#REF!=15,26,0)</f>
        <v>#REF!</v>
      </c>
      <c r="BU11" s="7" t="e">
        <f>IF(#REF!=16,25,0)</f>
        <v>#REF!</v>
      </c>
      <c r="BV11" s="7" t="e">
        <f>IF(#REF!=17,24,0)</f>
        <v>#REF!</v>
      </c>
      <c r="BW11" s="7" t="e">
        <f>IF(#REF!=18,23,0)</f>
        <v>#REF!</v>
      </c>
      <c r="BX11" s="7" t="e">
        <f>IF(#REF!=19,22,0)</f>
        <v>#REF!</v>
      </c>
      <c r="BY11" s="7" t="e">
        <f>IF(#REF!=20,21,0)</f>
        <v>#REF!</v>
      </c>
      <c r="BZ11" s="7" t="e">
        <f>IF(#REF!=21,20,0)</f>
        <v>#REF!</v>
      </c>
      <c r="CA11" s="7" t="e">
        <f>IF(#REF!=22,19,0)</f>
        <v>#REF!</v>
      </c>
      <c r="CB11" s="7" t="e">
        <f>IF(#REF!=23,18,0)</f>
        <v>#REF!</v>
      </c>
      <c r="CC11" s="7" t="e">
        <f>IF(#REF!=24,17,0)</f>
        <v>#REF!</v>
      </c>
      <c r="CD11" s="7" t="e">
        <f>IF(#REF!=25,16,0)</f>
        <v>#REF!</v>
      </c>
      <c r="CE11" s="7" t="e">
        <f>IF(#REF!=26,15,0)</f>
        <v>#REF!</v>
      </c>
      <c r="CF11" s="7" t="e">
        <f>IF(#REF!=27,14,0)</f>
        <v>#REF!</v>
      </c>
      <c r="CG11" s="7" t="e">
        <f>IF(#REF!=28,13,0)</f>
        <v>#REF!</v>
      </c>
      <c r="CH11" s="7" t="e">
        <f>IF(#REF!=29,12,0)</f>
        <v>#REF!</v>
      </c>
      <c r="CI11" s="7" t="e">
        <f>IF(#REF!=30,11,0)</f>
        <v>#REF!</v>
      </c>
      <c r="CJ11" s="7" t="e">
        <f>IF(#REF!=31,10,0)</f>
        <v>#REF!</v>
      </c>
      <c r="CK11" s="7" t="e">
        <f>IF(#REF!=32,9,0)</f>
        <v>#REF!</v>
      </c>
      <c r="CL11" s="7" t="e">
        <f>IF(#REF!=33,8,0)</f>
        <v>#REF!</v>
      </c>
      <c r="CM11" s="7" t="e">
        <f>IF(#REF!=34,7,0)</f>
        <v>#REF!</v>
      </c>
      <c r="CN11" s="7" t="e">
        <f>IF(#REF!=35,6,0)</f>
        <v>#REF!</v>
      </c>
      <c r="CO11" s="7" t="e">
        <f>IF(#REF!=36,5,0)</f>
        <v>#REF!</v>
      </c>
      <c r="CP11" s="7" t="e">
        <f>IF(#REF!=37,4,0)</f>
        <v>#REF!</v>
      </c>
      <c r="CQ11" s="7" t="e">
        <f>IF(#REF!=38,3,0)</f>
        <v>#REF!</v>
      </c>
      <c r="CR11" s="7" t="e">
        <f>IF(#REF!=39,2,0)</f>
        <v>#REF!</v>
      </c>
      <c r="CS11" s="7" t="e">
        <f>IF(#REF!=40,1,0)</f>
        <v>#REF!</v>
      </c>
      <c r="CT11" s="7" t="e">
        <f>IF(#REF!&gt;20,0,0)</f>
        <v>#REF!</v>
      </c>
      <c r="CU11" s="7" t="e">
        <f>IF(#REF!="сх",0,0)</f>
        <v>#REF!</v>
      </c>
      <c r="CV11" s="7" t="e">
        <f t="shared" ref="CV11:CV41" si="2">SUM(BF11:CU11)</f>
        <v>#REF!</v>
      </c>
      <c r="CW11" s="7" t="e">
        <f>IF(#REF!=1,45,0)</f>
        <v>#REF!</v>
      </c>
      <c r="CX11" s="7" t="e">
        <f>IF(#REF!=2,42,0)</f>
        <v>#REF!</v>
      </c>
      <c r="CY11" s="7" t="e">
        <f>IF(#REF!=3,40,0)</f>
        <v>#REF!</v>
      </c>
      <c r="CZ11" s="7" t="e">
        <f>IF(#REF!=4,38,0)</f>
        <v>#REF!</v>
      </c>
      <c r="DA11" s="7" t="e">
        <f>IF(#REF!=5,36,0)</f>
        <v>#REF!</v>
      </c>
      <c r="DB11" s="7" t="e">
        <f>IF(#REF!=6,35,0)</f>
        <v>#REF!</v>
      </c>
      <c r="DC11" s="7" t="e">
        <f>IF(#REF!=7,34,0)</f>
        <v>#REF!</v>
      </c>
      <c r="DD11" s="7" t="e">
        <f>IF(#REF!=8,33,0)</f>
        <v>#REF!</v>
      </c>
      <c r="DE11" s="7" t="e">
        <f>IF(#REF!=9,32,0)</f>
        <v>#REF!</v>
      </c>
      <c r="DF11" s="7" t="e">
        <f>IF(#REF!=10,31,0)</f>
        <v>#REF!</v>
      </c>
      <c r="DG11" s="7" t="e">
        <f>IF(#REF!=11,30,0)</f>
        <v>#REF!</v>
      </c>
      <c r="DH11" s="7" t="e">
        <f>IF(#REF!=12,29,0)</f>
        <v>#REF!</v>
      </c>
      <c r="DI11" s="7" t="e">
        <f>IF(#REF!=13,28,0)</f>
        <v>#REF!</v>
      </c>
      <c r="DJ11" s="7" t="e">
        <f>IF(#REF!=14,27,0)</f>
        <v>#REF!</v>
      </c>
      <c r="DK11" s="7" t="e">
        <f>IF(#REF!=15,26,0)</f>
        <v>#REF!</v>
      </c>
      <c r="DL11" s="7" t="e">
        <f>IF(#REF!=16,25,0)</f>
        <v>#REF!</v>
      </c>
      <c r="DM11" s="7" t="e">
        <f>IF(#REF!=17,24,0)</f>
        <v>#REF!</v>
      </c>
      <c r="DN11" s="7" t="e">
        <f>IF(#REF!=18,23,0)</f>
        <v>#REF!</v>
      </c>
      <c r="DO11" s="7" t="e">
        <f>IF(#REF!=19,22,0)</f>
        <v>#REF!</v>
      </c>
      <c r="DP11" s="7" t="e">
        <f>IF(#REF!=20,21,0)</f>
        <v>#REF!</v>
      </c>
      <c r="DQ11" s="7" t="e">
        <f>IF(#REF!=21,20,0)</f>
        <v>#REF!</v>
      </c>
      <c r="DR11" s="7" t="e">
        <f>IF(#REF!=22,19,0)</f>
        <v>#REF!</v>
      </c>
      <c r="DS11" s="7" t="e">
        <f>IF(#REF!=23,18,0)</f>
        <v>#REF!</v>
      </c>
      <c r="DT11" s="7" t="e">
        <f>IF(#REF!=24,17,0)</f>
        <v>#REF!</v>
      </c>
      <c r="DU11" s="7" t="e">
        <f>IF(#REF!=25,16,0)</f>
        <v>#REF!</v>
      </c>
      <c r="DV11" s="7" t="e">
        <f>IF(#REF!=26,15,0)</f>
        <v>#REF!</v>
      </c>
      <c r="DW11" s="7" t="e">
        <f>IF(#REF!=27,14,0)</f>
        <v>#REF!</v>
      </c>
      <c r="DX11" s="7" t="e">
        <f>IF(#REF!=28,13,0)</f>
        <v>#REF!</v>
      </c>
      <c r="DY11" s="7" t="e">
        <f>IF(#REF!=29,12,0)</f>
        <v>#REF!</v>
      </c>
      <c r="DZ11" s="7" t="e">
        <f>IF(#REF!=30,11,0)</f>
        <v>#REF!</v>
      </c>
      <c r="EA11" s="7" t="e">
        <f>IF(#REF!=31,10,0)</f>
        <v>#REF!</v>
      </c>
      <c r="EB11" s="7" t="e">
        <f>IF(#REF!=32,9,0)</f>
        <v>#REF!</v>
      </c>
      <c r="EC11" s="7" t="e">
        <f>IF(#REF!=33,8,0)</f>
        <v>#REF!</v>
      </c>
      <c r="ED11" s="7" t="e">
        <f>IF(#REF!=34,7,0)</f>
        <v>#REF!</v>
      </c>
      <c r="EE11" s="7" t="e">
        <f>IF(#REF!=35,6,0)</f>
        <v>#REF!</v>
      </c>
      <c r="EF11" s="7" t="e">
        <f>IF(#REF!=36,5,0)</f>
        <v>#REF!</v>
      </c>
      <c r="EG11" s="7" t="e">
        <f>IF(#REF!=37,4,0)</f>
        <v>#REF!</v>
      </c>
      <c r="EH11" s="7" t="e">
        <f>IF(#REF!=38,3,0)</f>
        <v>#REF!</v>
      </c>
      <c r="EI11" s="7" t="e">
        <f>IF(#REF!=39,2,0)</f>
        <v>#REF!</v>
      </c>
      <c r="EJ11" s="7" t="e">
        <f>IF(#REF!=40,1,0)</f>
        <v>#REF!</v>
      </c>
      <c r="EK11" s="7" t="e">
        <f>IF(#REF!&gt;20,0,0)</f>
        <v>#REF!</v>
      </c>
      <c r="EL11" s="7" t="e">
        <f>IF(#REF!="сх",0,0)</f>
        <v>#REF!</v>
      </c>
      <c r="EM11" s="7" t="e">
        <f t="shared" ref="EM11:EM41" si="3">SUM(CW11:EL11)</f>
        <v>#REF!</v>
      </c>
      <c r="EN11" s="7"/>
      <c r="EO11" s="7" t="e">
        <f>IF(#REF!="сх","ноль",IF(#REF!&gt;0,#REF!,"Ноль"))</f>
        <v>#REF!</v>
      </c>
      <c r="EP11" s="7" t="e">
        <f>IF(#REF!="сх","ноль",IF(#REF!&gt;0,#REF!,"Ноль"))</f>
        <v>#REF!</v>
      </c>
      <c r="EQ11" s="7"/>
      <c r="ER11" s="7" t="e">
        <f t="shared" ref="ER11:ER41" si="4">MIN(EO11,EP11)</f>
        <v>#REF!</v>
      </c>
      <c r="ES11" s="7" t="e">
        <f>IF(#REF!=#REF!,IF(#REF!&lt;#REF!,#REF!,EW11),#REF!)</f>
        <v>#REF!</v>
      </c>
      <c r="ET11" s="7" t="e">
        <f>IF(#REF!=#REF!,IF(#REF!&lt;#REF!,0,1))</f>
        <v>#REF!</v>
      </c>
      <c r="EU11" s="7" t="e">
        <f>IF(AND(ER11&gt;=21,ER11&lt;&gt;0),ER11,IF(#REF!&lt;#REF!,"СТОП",ES11+ET11))</f>
        <v>#REF!</v>
      </c>
      <c r="EV11" s="7"/>
      <c r="EW11" s="7">
        <v>15</v>
      </c>
      <c r="EX11" s="7">
        <v>16</v>
      </c>
      <c r="EY11" s="7"/>
      <c r="EZ11" s="9" t="e">
        <f>IF(#REF!=1,25,0)</f>
        <v>#REF!</v>
      </c>
      <c r="FA11" s="9" t="e">
        <f>IF(#REF!=2,22,0)</f>
        <v>#REF!</v>
      </c>
      <c r="FB11" s="9" t="e">
        <f>IF(#REF!=3,20,0)</f>
        <v>#REF!</v>
      </c>
      <c r="FC11" s="9" t="e">
        <f>IF(#REF!=4,18,0)</f>
        <v>#REF!</v>
      </c>
      <c r="FD11" s="9" t="e">
        <f>IF(#REF!=5,16,0)</f>
        <v>#REF!</v>
      </c>
      <c r="FE11" s="9" t="e">
        <f>IF(#REF!=6,15,0)</f>
        <v>#REF!</v>
      </c>
      <c r="FF11" s="9" t="e">
        <f>IF(#REF!=7,14,0)</f>
        <v>#REF!</v>
      </c>
      <c r="FG11" s="9" t="e">
        <f>IF(#REF!=8,13,0)</f>
        <v>#REF!</v>
      </c>
      <c r="FH11" s="9" t="e">
        <f>IF(#REF!=9,12,0)</f>
        <v>#REF!</v>
      </c>
      <c r="FI11" s="9" t="e">
        <f>IF(#REF!=10,11,0)</f>
        <v>#REF!</v>
      </c>
      <c r="FJ11" s="9" t="e">
        <f>IF(#REF!=11,10,0)</f>
        <v>#REF!</v>
      </c>
      <c r="FK11" s="9" t="e">
        <f>IF(#REF!=12,9,0)</f>
        <v>#REF!</v>
      </c>
      <c r="FL11" s="9" t="e">
        <f>IF(#REF!=13,8,0)</f>
        <v>#REF!</v>
      </c>
      <c r="FM11" s="9" t="e">
        <f>IF(#REF!=14,7,0)</f>
        <v>#REF!</v>
      </c>
      <c r="FN11" s="9" t="e">
        <f>IF(#REF!=15,6,0)</f>
        <v>#REF!</v>
      </c>
      <c r="FO11" s="9" t="e">
        <f>IF(#REF!=16,5,0)</f>
        <v>#REF!</v>
      </c>
      <c r="FP11" s="9" t="e">
        <f>IF(#REF!=17,4,0)</f>
        <v>#REF!</v>
      </c>
      <c r="FQ11" s="9" t="e">
        <f>IF(#REF!=18,3,0)</f>
        <v>#REF!</v>
      </c>
      <c r="FR11" s="9" t="e">
        <f>IF(#REF!=19,2,0)</f>
        <v>#REF!</v>
      </c>
      <c r="FS11" s="9" t="e">
        <f>IF(#REF!=20,1,0)</f>
        <v>#REF!</v>
      </c>
      <c r="FT11" s="9" t="e">
        <f>IF(#REF!&gt;20,0,0)</f>
        <v>#REF!</v>
      </c>
      <c r="FU11" s="9" t="e">
        <f>IF(#REF!="сх",0,0)</f>
        <v>#REF!</v>
      </c>
      <c r="FV11" s="9" t="e">
        <f t="shared" ref="FV11:FV41" si="5">SUM(EZ11:FU11)</f>
        <v>#REF!</v>
      </c>
      <c r="FW11" s="9" t="e">
        <f>IF(#REF!=1,25,0)</f>
        <v>#REF!</v>
      </c>
      <c r="FX11" s="9" t="e">
        <f>IF(#REF!=2,22,0)</f>
        <v>#REF!</v>
      </c>
      <c r="FY11" s="9" t="e">
        <f>IF(#REF!=3,20,0)</f>
        <v>#REF!</v>
      </c>
      <c r="FZ11" s="9" t="e">
        <f>IF(#REF!=4,18,0)</f>
        <v>#REF!</v>
      </c>
      <c r="GA11" s="9" t="e">
        <f>IF(#REF!=5,16,0)</f>
        <v>#REF!</v>
      </c>
      <c r="GB11" s="9" t="e">
        <f>IF(#REF!=6,15,0)</f>
        <v>#REF!</v>
      </c>
      <c r="GC11" s="9" t="e">
        <f>IF(#REF!=7,14,0)</f>
        <v>#REF!</v>
      </c>
      <c r="GD11" s="9" t="e">
        <f>IF(#REF!=8,13,0)</f>
        <v>#REF!</v>
      </c>
      <c r="GE11" s="9" t="e">
        <f>IF(#REF!=9,12,0)</f>
        <v>#REF!</v>
      </c>
      <c r="GF11" s="9" t="e">
        <f>IF(#REF!=10,11,0)</f>
        <v>#REF!</v>
      </c>
      <c r="GG11" s="9" t="e">
        <f>IF(#REF!=11,10,0)</f>
        <v>#REF!</v>
      </c>
      <c r="GH11" s="9" t="e">
        <f>IF(#REF!=12,9,0)</f>
        <v>#REF!</v>
      </c>
      <c r="GI11" s="9" t="e">
        <f>IF(#REF!=13,8,0)</f>
        <v>#REF!</v>
      </c>
      <c r="GJ11" s="9" t="e">
        <f>IF(#REF!=14,7,0)</f>
        <v>#REF!</v>
      </c>
      <c r="GK11" s="9" t="e">
        <f>IF(#REF!=15,6,0)</f>
        <v>#REF!</v>
      </c>
      <c r="GL11" s="9" t="e">
        <f>IF(#REF!=16,5,0)</f>
        <v>#REF!</v>
      </c>
      <c r="GM11" s="9" t="e">
        <f>IF(#REF!=17,4,0)</f>
        <v>#REF!</v>
      </c>
      <c r="GN11" s="9" t="e">
        <f>IF(#REF!=18,3,0)</f>
        <v>#REF!</v>
      </c>
      <c r="GO11" s="9" t="e">
        <f>IF(#REF!=19,2,0)</f>
        <v>#REF!</v>
      </c>
      <c r="GP11" s="9" t="e">
        <f>IF(#REF!=20,1,0)</f>
        <v>#REF!</v>
      </c>
      <c r="GQ11" s="9" t="e">
        <f>IF(#REF!&gt;20,0,0)</f>
        <v>#REF!</v>
      </c>
      <c r="GR11" s="9" t="e">
        <f>IF(#REF!="сх",0,0)</f>
        <v>#REF!</v>
      </c>
      <c r="GS11" s="9" t="e">
        <f t="shared" ref="GS11:GS41" si="6">SUM(FW11:GR11)</f>
        <v>#REF!</v>
      </c>
      <c r="GT11" s="9" t="e">
        <f>IF(#REF!=1,100,0)</f>
        <v>#REF!</v>
      </c>
      <c r="GU11" s="9" t="e">
        <f>IF(#REF!=2,98,0)</f>
        <v>#REF!</v>
      </c>
      <c r="GV11" s="9" t="e">
        <f>IF(#REF!=3,95,0)</f>
        <v>#REF!</v>
      </c>
      <c r="GW11" s="9" t="e">
        <f>IF(#REF!=4,93,0)</f>
        <v>#REF!</v>
      </c>
      <c r="GX11" s="9" t="e">
        <f>IF(#REF!=5,90,0)</f>
        <v>#REF!</v>
      </c>
      <c r="GY11" s="9" t="e">
        <f>IF(#REF!=6,88,0)</f>
        <v>#REF!</v>
      </c>
      <c r="GZ11" s="9" t="e">
        <f>IF(#REF!=7,85,0)</f>
        <v>#REF!</v>
      </c>
      <c r="HA11" s="9" t="e">
        <f>IF(#REF!=8,83,0)</f>
        <v>#REF!</v>
      </c>
      <c r="HB11" s="9" t="e">
        <f>IF(#REF!=9,80,0)</f>
        <v>#REF!</v>
      </c>
      <c r="HC11" s="9" t="e">
        <f>IF(#REF!=10,78,0)</f>
        <v>#REF!</v>
      </c>
      <c r="HD11" s="9" t="e">
        <f>IF(#REF!=11,75,0)</f>
        <v>#REF!</v>
      </c>
      <c r="HE11" s="9" t="e">
        <f>IF(#REF!=12,73,0)</f>
        <v>#REF!</v>
      </c>
      <c r="HF11" s="9" t="e">
        <f>IF(#REF!=13,70,0)</f>
        <v>#REF!</v>
      </c>
      <c r="HG11" s="9" t="e">
        <f>IF(#REF!=14,68,0)</f>
        <v>#REF!</v>
      </c>
      <c r="HH11" s="9" t="e">
        <f>IF(#REF!=15,65,0)</f>
        <v>#REF!</v>
      </c>
      <c r="HI11" s="9" t="e">
        <f>IF(#REF!=16,63,0)</f>
        <v>#REF!</v>
      </c>
      <c r="HJ11" s="9" t="e">
        <f>IF(#REF!=17,60,0)</f>
        <v>#REF!</v>
      </c>
      <c r="HK11" s="9" t="e">
        <f>IF(#REF!=18,58,0)</f>
        <v>#REF!</v>
      </c>
      <c r="HL11" s="9" t="e">
        <f>IF(#REF!=19,55,0)</f>
        <v>#REF!</v>
      </c>
      <c r="HM11" s="9" t="e">
        <f>IF(#REF!=20,53,0)</f>
        <v>#REF!</v>
      </c>
      <c r="HN11" s="9" t="e">
        <f>IF(#REF!&gt;20,0,0)</f>
        <v>#REF!</v>
      </c>
      <c r="HO11" s="9" t="e">
        <f>IF(#REF!="сх",0,0)</f>
        <v>#REF!</v>
      </c>
      <c r="HP11" s="9" t="e">
        <f t="shared" ref="HP11:HP41" si="7">SUM(GT11:HO11)</f>
        <v>#REF!</v>
      </c>
      <c r="HQ11" s="9" t="e">
        <f>IF(#REF!=1,100,0)</f>
        <v>#REF!</v>
      </c>
      <c r="HR11" s="9" t="e">
        <f>IF(#REF!=2,98,0)</f>
        <v>#REF!</v>
      </c>
      <c r="HS11" s="9" t="e">
        <f>IF(#REF!=3,95,0)</f>
        <v>#REF!</v>
      </c>
      <c r="HT11" s="9" t="e">
        <f>IF(#REF!=4,93,0)</f>
        <v>#REF!</v>
      </c>
      <c r="HU11" s="9" t="e">
        <f>IF(#REF!=5,90,0)</f>
        <v>#REF!</v>
      </c>
      <c r="HV11" s="9" t="e">
        <f>IF(#REF!=6,88,0)</f>
        <v>#REF!</v>
      </c>
      <c r="HW11" s="9" t="e">
        <f>IF(#REF!=7,85,0)</f>
        <v>#REF!</v>
      </c>
      <c r="HX11" s="9" t="e">
        <f>IF(#REF!=8,83,0)</f>
        <v>#REF!</v>
      </c>
      <c r="HY11" s="9" t="e">
        <f>IF(#REF!=9,80,0)</f>
        <v>#REF!</v>
      </c>
      <c r="HZ11" s="9" t="e">
        <f>IF(#REF!=10,78,0)</f>
        <v>#REF!</v>
      </c>
      <c r="IA11" s="9" t="e">
        <f>IF(#REF!=11,75,0)</f>
        <v>#REF!</v>
      </c>
      <c r="IB11" s="9" t="e">
        <f>IF(#REF!=12,73,0)</f>
        <v>#REF!</v>
      </c>
      <c r="IC11" s="9" t="e">
        <f>IF(#REF!=13,70,0)</f>
        <v>#REF!</v>
      </c>
      <c r="ID11" s="9" t="e">
        <f>IF(#REF!=14,68,0)</f>
        <v>#REF!</v>
      </c>
      <c r="IE11" s="9" t="e">
        <f>IF(#REF!=15,65,0)</f>
        <v>#REF!</v>
      </c>
      <c r="IF11" s="9" t="e">
        <f>IF(#REF!=16,63,0)</f>
        <v>#REF!</v>
      </c>
      <c r="IG11" s="9" t="e">
        <f>IF(#REF!=17,60,0)</f>
        <v>#REF!</v>
      </c>
      <c r="IH11" s="9" t="e">
        <f>IF(#REF!=18,58,0)</f>
        <v>#REF!</v>
      </c>
      <c r="II11" s="9" t="e">
        <f>IF(#REF!=19,55,0)</f>
        <v>#REF!</v>
      </c>
      <c r="IJ11" s="9" t="e">
        <f>IF(#REF!=20,53,0)</f>
        <v>#REF!</v>
      </c>
      <c r="IK11" s="9" t="e">
        <f>IF(#REF!&gt;20,0,0)</f>
        <v>#REF!</v>
      </c>
      <c r="IL11" s="9" t="e">
        <f>IF(#REF!="сх",0,0)</f>
        <v>#REF!</v>
      </c>
      <c r="IM11" s="9" t="e">
        <f t="shared" ref="IM11:IM41" si="8">SUM(HQ11:IL11)</f>
        <v>#REF!</v>
      </c>
      <c r="IN11" s="7"/>
      <c r="IO11" s="7"/>
      <c r="IP11" s="7"/>
      <c r="IQ11" s="7"/>
      <c r="IR11" s="7"/>
      <c r="IS11" s="7"/>
      <c r="IT11" s="7"/>
      <c r="IU11" s="7"/>
      <c r="IV11" s="7"/>
    </row>
    <row r="12" spans="1:256" s="1" customFormat="1" ht="70.5">
      <c r="A12" s="52">
        <v>2</v>
      </c>
      <c r="B12" s="53">
        <v>16</v>
      </c>
      <c r="C12" s="62" t="s">
        <v>60</v>
      </c>
      <c r="D12" s="47" t="s">
        <v>36</v>
      </c>
      <c r="E12" s="54" t="s">
        <v>58</v>
      </c>
      <c r="F12" s="65" t="s">
        <v>61</v>
      </c>
      <c r="G12" s="62" t="s">
        <v>113</v>
      </c>
      <c r="H12" s="53" t="s">
        <v>62</v>
      </c>
      <c r="I12" s="6" t="e">
        <f>#REF!+#REF!</f>
        <v>#REF!</v>
      </c>
      <c r="J12" s="7"/>
      <c r="K12" s="8"/>
      <c r="L12" s="7" t="e">
        <f>IF(#REF!=1,25,0)</f>
        <v>#REF!</v>
      </c>
      <c r="M12" s="7" t="e">
        <f>IF(#REF!=2,22,0)</f>
        <v>#REF!</v>
      </c>
      <c r="N12" s="7" t="e">
        <f>IF(#REF!=3,20,0)</f>
        <v>#REF!</v>
      </c>
      <c r="O12" s="7" t="e">
        <f>IF(#REF!=4,18,0)</f>
        <v>#REF!</v>
      </c>
      <c r="P12" s="7" t="e">
        <f>IF(#REF!=5,16,0)</f>
        <v>#REF!</v>
      </c>
      <c r="Q12" s="7" t="e">
        <f>IF(#REF!=6,15,0)</f>
        <v>#REF!</v>
      </c>
      <c r="R12" s="7" t="e">
        <f>IF(#REF!=7,14,0)</f>
        <v>#REF!</v>
      </c>
      <c r="S12" s="7" t="e">
        <f>IF(#REF!=8,13,0)</f>
        <v>#REF!</v>
      </c>
      <c r="T12" s="7" t="e">
        <f>IF(#REF!=9,12,0)</f>
        <v>#REF!</v>
      </c>
      <c r="U12" s="7" t="e">
        <f>IF(#REF!=10,11,0)</f>
        <v>#REF!</v>
      </c>
      <c r="V12" s="7" t="e">
        <f>IF(#REF!=11,10,0)</f>
        <v>#REF!</v>
      </c>
      <c r="W12" s="7" t="e">
        <f>IF(#REF!=12,9,0)</f>
        <v>#REF!</v>
      </c>
      <c r="X12" s="7" t="e">
        <f>IF(#REF!=13,8,0)</f>
        <v>#REF!</v>
      </c>
      <c r="Y12" s="7" t="e">
        <f>IF(#REF!=14,7,0)</f>
        <v>#REF!</v>
      </c>
      <c r="Z12" s="7" t="e">
        <f>IF(#REF!=15,6,0)</f>
        <v>#REF!</v>
      </c>
      <c r="AA12" s="7" t="e">
        <f>IF(#REF!=16,5,0)</f>
        <v>#REF!</v>
      </c>
      <c r="AB12" s="7" t="e">
        <f>IF(#REF!=17,4,0)</f>
        <v>#REF!</v>
      </c>
      <c r="AC12" s="7" t="e">
        <f>IF(#REF!=18,3,0)</f>
        <v>#REF!</v>
      </c>
      <c r="AD12" s="7" t="e">
        <f>IF(#REF!=19,2,0)</f>
        <v>#REF!</v>
      </c>
      <c r="AE12" s="7" t="e">
        <f>IF(#REF!=20,1,0)</f>
        <v>#REF!</v>
      </c>
      <c r="AF12" s="7" t="e">
        <f>IF(#REF!&gt;20,0,0)</f>
        <v>#REF!</v>
      </c>
      <c r="AG12" s="7" t="e">
        <f>IF(#REF!="сх",0,0)</f>
        <v>#REF!</v>
      </c>
      <c r="AH12" s="7" t="e">
        <f t="shared" si="0"/>
        <v>#REF!</v>
      </c>
      <c r="AI12" s="7" t="e">
        <f>IF(#REF!=1,25,0)</f>
        <v>#REF!</v>
      </c>
      <c r="AJ12" s="7" t="e">
        <f>IF(#REF!=2,22,0)</f>
        <v>#REF!</v>
      </c>
      <c r="AK12" s="7" t="e">
        <f>IF(#REF!=3,20,0)</f>
        <v>#REF!</v>
      </c>
      <c r="AL12" s="7" t="e">
        <f>IF(#REF!=4,18,0)</f>
        <v>#REF!</v>
      </c>
      <c r="AM12" s="7" t="e">
        <f>IF(#REF!=5,16,0)</f>
        <v>#REF!</v>
      </c>
      <c r="AN12" s="7" t="e">
        <f>IF(#REF!=6,15,0)</f>
        <v>#REF!</v>
      </c>
      <c r="AO12" s="7" t="e">
        <f>IF(#REF!=7,14,0)</f>
        <v>#REF!</v>
      </c>
      <c r="AP12" s="7" t="e">
        <f>IF(#REF!=8,13,0)</f>
        <v>#REF!</v>
      </c>
      <c r="AQ12" s="7" t="e">
        <f>IF(#REF!=9,12,0)</f>
        <v>#REF!</v>
      </c>
      <c r="AR12" s="7" t="e">
        <f>IF(#REF!=10,11,0)</f>
        <v>#REF!</v>
      </c>
      <c r="AS12" s="7" t="e">
        <f>IF(#REF!=11,10,0)</f>
        <v>#REF!</v>
      </c>
      <c r="AT12" s="7" t="e">
        <f>IF(#REF!=12,9,0)</f>
        <v>#REF!</v>
      </c>
      <c r="AU12" s="7" t="e">
        <f>IF(#REF!=13,8,0)</f>
        <v>#REF!</v>
      </c>
      <c r="AV12" s="7" t="e">
        <f>IF(#REF!=14,7,0)</f>
        <v>#REF!</v>
      </c>
      <c r="AW12" s="7" t="e">
        <f>IF(#REF!=15,6,0)</f>
        <v>#REF!</v>
      </c>
      <c r="AX12" s="7" t="e">
        <f>IF(#REF!=16,5,0)</f>
        <v>#REF!</v>
      </c>
      <c r="AY12" s="7" t="e">
        <f>IF(#REF!=17,4,0)</f>
        <v>#REF!</v>
      </c>
      <c r="AZ12" s="7" t="e">
        <f>IF(#REF!=18,3,0)</f>
        <v>#REF!</v>
      </c>
      <c r="BA12" s="7" t="e">
        <f>IF(#REF!=19,2,0)</f>
        <v>#REF!</v>
      </c>
      <c r="BB12" s="7" t="e">
        <f>IF(#REF!=20,1,0)</f>
        <v>#REF!</v>
      </c>
      <c r="BC12" s="7" t="e">
        <f>IF(#REF!&gt;20,0,0)</f>
        <v>#REF!</v>
      </c>
      <c r="BD12" s="7" t="e">
        <f>IF(#REF!="сх",0,0)</f>
        <v>#REF!</v>
      </c>
      <c r="BE12" s="7" t="e">
        <f t="shared" si="1"/>
        <v>#REF!</v>
      </c>
      <c r="BF12" s="7" t="e">
        <f>IF(#REF!=1,45,0)</f>
        <v>#REF!</v>
      </c>
      <c r="BG12" s="7" t="e">
        <f>IF(#REF!=2,42,0)</f>
        <v>#REF!</v>
      </c>
      <c r="BH12" s="7" t="e">
        <f>IF(#REF!=3,40,0)</f>
        <v>#REF!</v>
      </c>
      <c r="BI12" s="7" t="e">
        <f>IF(#REF!=4,38,0)</f>
        <v>#REF!</v>
      </c>
      <c r="BJ12" s="7" t="e">
        <f>IF(#REF!=5,36,0)</f>
        <v>#REF!</v>
      </c>
      <c r="BK12" s="7" t="e">
        <f>IF(#REF!=6,35,0)</f>
        <v>#REF!</v>
      </c>
      <c r="BL12" s="7" t="e">
        <f>IF(#REF!=7,34,0)</f>
        <v>#REF!</v>
      </c>
      <c r="BM12" s="7" t="e">
        <f>IF(#REF!=8,33,0)</f>
        <v>#REF!</v>
      </c>
      <c r="BN12" s="7" t="e">
        <f>IF(#REF!=9,32,0)</f>
        <v>#REF!</v>
      </c>
      <c r="BO12" s="7" t="e">
        <f>IF(#REF!=10,31,0)</f>
        <v>#REF!</v>
      </c>
      <c r="BP12" s="7" t="e">
        <f>IF(#REF!=11,30,0)</f>
        <v>#REF!</v>
      </c>
      <c r="BQ12" s="7" t="e">
        <f>IF(#REF!=12,29,0)</f>
        <v>#REF!</v>
      </c>
      <c r="BR12" s="7" t="e">
        <f>IF(#REF!=13,28,0)</f>
        <v>#REF!</v>
      </c>
      <c r="BS12" s="7" t="e">
        <f>IF(#REF!=14,27,0)</f>
        <v>#REF!</v>
      </c>
      <c r="BT12" s="7" t="e">
        <f>IF(#REF!=15,26,0)</f>
        <v>#REF!</v>
      </c>
      <c r="BU12" s="7" t="e">
        <f>IF(#REF!=16,25,0)</f>
        <v>#REF!</v>
      </c>
      <c r="BV12" s="7" t="e">
        <f>IF(#REF!=17,24,0)</f>
        <v>#REF!</v>
      </c>
      <c r="BW12" s="7" t="e">
        <f>IF(#REF!=18,23,0)</f>
        <v>#REF!</v>
      </c>
      <c r="BX12" s="7" t="e">
        <f>IF(#REF!=19,22,0)</f>
        <v>#REF!</v>
      </c>
      <c r="BY12" s="7" t="e">
        <f>IF(#REF!=20,21,0)</f>
        <v>#REF!</v>
      </c>
      <c r="BZ12" s="7" t="e">
        <f>IF(#REF!=21,20,0)</f>
        <v>#REF!</v>
      </c>
      <c r="CA12" s="7" t="e">
        <f>IF(#REF!=22,19,0)</f>
        <v>#REF!</v>
      </c>
      <c r="CB12" s="7" t="e">
        <f>IF(#REF!=23,18,0)</f>
        <v>#REF!</v>
      </c>
      <c r="CC12" s="7" t="e">
        <f>IF(#REF!=24,17,0)</f>
        <v>#REF!</v>
      </c>
      <c r="CD12" s="7" t="e">
        <f>IF(#REF!=25,16,0)</f>
        <v>#REF!</v>
      </c>
      <c r="CE12" s="7" t="e">
        <f>IF(#REF!=26,15,0)</f>
        <v>#REF!</v>
      </c>
      <c r="CF12" s="7" t="e">
        <f>IF(#REF!=27,14,0)</f>
        <v>#REF!</v>
      </c>
      <c r="CG12" s="7" t="e">
        <f>IF(#REF!=28,13,0)</f>
        <v>#REF!</v>
      </c>
      <c r="CH12" s="7" t="e">
        <f>IF(#REF!=29,12,0)</f>
        <v>#REF!</v>
      </c>
      <c r="CI12" s="7" t="e">
        <f>IF(#REF!=30,11,0)</f>
        <v>#REF!</v>
      </c>
      <c r="CJ12" s="7" t="e">
        <f>IF(#REF!=31,10,0)</f>
        <v>#REF!</v>
      </c>
      <c r="CK12" s="7" t="e">
        <f>IF(#REF!=32,9,0)</f>
        <v>#REF!</v>
      </c>
      <c r="CL12" s="7" t="e">
        <f>IF(#REF!=33,8,0)</f>
        <v>#REF!</v>
      </c>
      <c r="CM12" s="7" t="e">
        <f>IF(#REF!=34,7,0)</f>
        <v>#REF!</v>
      </c>
      <c r="CN12" s="7" t="e">
        <f>IF(#REF!=35,6,0)</f>
        <v>#REF!</v>
      </c>
      <c r="CO12" s="7" t="e">
        <f>IF(#REF!=36,5,0)</f>
        <v>#REF!</v>
      </c>
      <c r="CP12" s="7" t="e">
        <f>IF(#REF!=37,4,0)</f>
        <v>#REF!</v>
      </c>
      <c r="CQ12" s="7" t="e">
        <f>IF(#REF!=38,3,0)</f>
        <v>#REF!</v>
      </c>
      <c r="CR12" s="7" t="e">
        <f>IF(#REF!=39,2,0)</f>
        <v>#REF!</v>
      </c>
      <c r="CS12" s="7" t="e">
        <f>IF(#REF!=40,1,0)</f>
        <v>#REF!</v>
      </c>
      <c r="CT12" s="7" t="e">
        <f>IF(#REF!&gt;20,0,0)</f>
        <v>#REF!</v>
      </c>
      <c r="CU12" s="7" t="e">
        <f>IF(#REF!="сх",0,0)</f>
        <v>#REF!</v>
      </c>
      <c r="CV12" s="7" t="e">
        <f t="shared" si="2"/>
        <v>#REF!</v>
      </c>
      <c r="CW12" s="7" t="e">
        <f>IF(#REF!=1,45,0)</f>
        <v>#REF!</v>
      </c>
      <c r="CX12" s="7" t="e">
        <f>IF(#REF!=2,42,0)</f>
        <v>#REF!</v>
      </c>
      <c r="CY12" s="7" t="e">
        <f>IF(#REF!=3,40,0)</f>
        <v>#REF!</v>
      </c>
      <c r="CZ12" s="7" t="e">
        <f>IF(#REF!=4,38,0)</f>
        <v>#REF!</v>
      </c>
      <c r="DA12" s="7" t="e">
        <f>IF(#REF!=5,36,0)</f>
        <v>#REF!</v>
      </c>
      <c r="DB12" s="7" t="e">
        <f>IF(#REF!=6,35,0)</f>
        <v>#REF!</v>
      </c>
      <c r="DC12" s="7" t="e">
        <f>IF(#REF!=7,34,0)</f>
        <v>#REF!</v>
      </c>
      <c r="DD12" s="7" t="e">
        <f>IF(#REF!=8,33,0)</f>
        <v>#REF!</v>
      </c>
      <c r="DE12" s="7" t="e">
        <f>IF(#REF!=9,32,0)</f>
        <v>#REF!</v>
      </c>
      <c r="DF12" s="7" t="e">
        <f>IF(#REF!=10,31,0)</f>
        <v>#REF!</v>
      </c>
      <c r="DG12" s="7" t="e">
        <f>IF(#REF!=11,30,0)</f>
        <v>#REF!</v>
      </c>
      <c r="DH12" s="7" t="e">
        <f>IF(#REF!=12,29,0)</f>
        <v>#REF!</v>
      </c>
      <c r="DI12" s="7" t="e">
        <f>IF(#REF!=13,28,0)</f>
        <v>#REF!</v>
      </c>
      <c r="DJ12" s="7" t="e">
        <f>IF(#REF!=14,27,0)</f>
        <v>#REF!</v>
      </c>
      <c r="DK12" s="7" t="e">
        <f>IF(#REF!=15,26,0)</f>
        <v>#REF!</v>
      </c>
      <c r="DL12" s="7" t="e">
        <f>IF(#REF!=16,25,0)</f>
        <v>#REF!</v>
      </c>
      <c r="DM12" s="7" t="e">
        <f>IF(#REF!=17,24,0)</f>
        <v>#REF!</v>
      </c>
      <c r="DN12" s="7" t="e">
        <f>IF(#REF!=18,23,0)</f>
        <v>#REF!</v>
      </c>
      <c r="DO12" s="7" t="e">
        <f>IF(#REF!=19,22,0)</f>
        <v>#REF!</v>
      </c>
      <c r="DP12" s="7" t="e">
        <f>IF(#REF!=20,21,0)</f>
        <v>#REF!</v>
      </c>
      <c r="DQ12" s="7" t="e">
        <f>IF(#REF!=21,20,0)</f>
        <v>#REF!</v>
      </c>
      <c r="DR12" s="7" t="e">
        <f>IF(#REF!=22,19,0)</f>
        <v>#REF!</v>
      </c>
      <c r="DS12" s="7" t="e">
        <f>IF(#REF!=23,18,0)</f>
        <v>#REF!</v>
      </c>
      <c r="DT12" s="7" t="e">
        <f>IF(#REF!=24,17,0)</f>
        <v>#REF!</v>
      </c>
      <c r="DU12" s="7" t="e">
        <f>IF(#REF!=25,16,0)</f>
        <v>#REF!</v>
      </c>
      <c r="DV12" s="7" t="e">
        <f>IF(#REF!=26,15,0)</f>
        <v>#REF!</v>
      </c>
      <c r="DW12" s="7" t="e">
        <f>IF(#REF!=27,14,0)</f>
        <v>#REF!</v>
      </c>
      <c r="DX12" s="7" t="e">
        <f>IF(#REF!=28,13,0)</f>
        <v>#REF!</v>
      </c>
      <c r="DY12" s="7" t="e">
        <f>IF(#REF!=29,12,0)</f>
        <v>#REF!</v>
      </c>
      <c r="DZ12" s="7" t="e">
        <f>IF(#REF!=30,11,0)</f>
        <v>#REF!</v>
      </c>
      <c r="EA12" s="7" t="e">
        <f>IF(#REF!=31,10,0)</f>
        <v>#REF!</v>
      </c>
      <c r="EB12" s="7" t="e">
        <f>IF(#REF!=32,9,0)</f>
        <v>#REF!</v>
      </c>
      <c r="EC12" s="7" t="e">
        <f>IF(#REF!=33,8,0)</f>
        <v>#REF!</v>
      </c>
      <c r="ED12" s="7" t="e">
        <f>IF(#REF!=34,7,0)</f>
        <v>#REF!</v>
      </c>
      <c r="EE12" s="7" t="e">
        <f>IF(#REF!=35,6,0)</f>
        <v>#REF!</v>
      </c>
      <c r="EF12" s="7" t="e">
        <f>IF(#REF!=36,5,0)</f>
        <v>#REF!</v>
      </c>
      <c r="EG12" s="7" t="e">
        <f>IF(#REF!=37,4,0)</f>
        <v>#REF!</v>
      </c>
      <c r="EH12" s="7" t="e">
        <f>IF(#REF!=38,3,0)</f>
        <v>#REF!</v>
      </c>
      <c r="EI12" s="7" t="e">
        <f>IF(#REF!=39,2,0)</f>
        <v>#REF!</v>
      </c>
      <c r="EJ12" s="7" t="e">
        <f>IF(#REF!=40,1,0)</f>
        <v>#REF!</v>
      </c>
      <c r="EK12" s="7" t="e">
        <f>IF(#REF!&gt;20,0,0)</f>
        <v>#REF!</v>
      </c>
      <c r="EL12" s="7" t="e">
        <f>IF(#REF!="сх",0,0)</f>
        <v>#REF!</v>
      </c>
      <c r="EM12" s="7" t="e">
        <f t="shared" si="3"/>
        <v>#REF!</v>
      </c>
      <c r="EN12" s="7"/>
      <c r="EO12" s="7" t="e">
        <f>IF(#REF!="сх","ноль",IF(#REF!&gt;0,#REF!,"Ноль"))</f>
        <v>#REF!</v>
      </c>
      <c r="EP12" s="7" t="e">
        <f>IF(#REF!="сх","ноль",IF(#REF!&gt;0,#REF!,"Ноль"))</f>
        <v>#REF!</v>
      </c>
      <c r="EQ12" s="7"/>
      <c r="ER12" s="7" t="e">
        <f t="shared" si="4"/>
        <v>#REF!</v>
      </c>
      <c r="ES12" s="7" t="e">
        <f>IF(#REF!=#REF!,IF(#REF!&lt;#REF!,#REF!,EW12),#REF!)</f>
        <v>#REF!</v>
      </c>
      <c r="ET12" s="7" t="e">
        <f>IF(#REF!=#REF!,IF(#REF!&lt;#REF!,0,1))</f>
        <v>#REF!</v>
      </c>
      <c r="EU12" s="7" t="e">
        <f>IF(AND(ER12&gt;=21,ER12&lt;&gt;0),ER12,IF(#REF!&lt;#REF!,"СТОП",ES12+ET12))</f>
        <v>#REF!</v>
      </c>
      <c r="EV12" s="7"/>
      <c r="EW12" s="7">
        <v>15</v>
      </c>
      <c r="EX12" s="7">
        <v>16</v>
      </c>
      <c r="EY12" s="7"/>
      <c r="EZ12" s="9" t="e">
        <f>IF(#REF!=1,25,0)</f>
        <v>#REF!</v>
      </c>
      <c r="FA12" s="9" t="e">
        <f>IF(#REF!=2,22,0)</f>
        <v>#REF!</v>
      </c>
      <c r="FB12" s="9" t="e">
        <f>IF(#REF!=3,20,0)</f>
        <v>#REF!</v>
      </c>
      <c r="FC12" s="9" t="e">
        <f>IF(#REF!=4,18,0)</f>
        <v>#REF!</v>
      </c>
      <c r="FD12" s="9" t="e">
        <f>IF(#REF!=5,16,0)</f>
        <v>#REF!</v>
      </c>
      <c r="FE12" s="9" t="e">
        <f>IF(#REF!=6,15,0)</f>
        <v>#REF!</v>
      </c>
      <c r="FF12" s="9" t="e">
        <f>IF(#REF!=7,14,0)</f>
        <v>#REF!</v>
      </c>
      <c r="FG12" s="9" t="e">
        <f>IF(#REF!=8,13,0)</f>
        <v>#REF!</v>
      </c>
      <c r="FH12" s="9" t="e">
        <f>IF(#REF!=9,12,0)</f>
        <v>#REF!</v>
      </c>
      <c r="FI12" s="9" t="e">
        <f>IF(#REF!=10,11,0)</f>
        <v>#REF!</v>
      </c>
      <c r="FJ12" s="9" t="e">
        <f>IF(#REF!=11,10,0)</f>
        <v>#REF!</v>
      </c>
      <c r="FK12" s="9" t="e">
        <f>IF(#REF!=12,9,0)</f>
        <v>#REF!</v>
      </c>
      <c r="FL12" s="9" t="e">
        <f>IF(#REF!=13,8,0)</f>
        <v>#REF!</v>
      </c>
      <c r="FM12" s="9" t="e">
        <f>IF(#REF!=14,7,0)</f>
        <v>#REF!</v>
      </c>
      <c r="FN12" s="9" t="e">
        <f>IF(#REF!=15,6,0)</f>
        <v>#REF!</v>
      </c>
      <c r="FO12" s="9" t="e">
        <f>IF(#REF!=16,5,0)</f>
        <v>#REF!</v>
      </c>
      <c r="FP12" s="9" t="e">
        <f>IF(#REF!=17,4,0)</f>
        <v>#REF!</v>
      </c>
      <c r="FQ12" s="9" t="e">
        <f>IF(#REF!=18,3,0)</f>
        <v>#REF!</v>
      </c>
      <c r="FR12" s="9" t="e">
        <f>IF(#REF!=19,2,0)</f>
        <v>#REF!</v>
      </c>
      <c r="FS12" s="9" t="e">
        <f>IF(#REF!=20,1,0)</f>
        <v>#REF!</v>
      </c>
      <c r="FT12" s="9" t="e">
        <f>IF(#REF!&gt;20,0,0)</f>
        <v>#REF!</v>
      </c>
      <c r="FU12" s="9" t="e">
        <f>IF(#REF!="сх",0,0)</f>
        <v>#REF!</v>
      </c>
      <c r="FV12" s="9" t="e">
        <f t="shared" si="5"/>
        <v>#REF!</v>
      </c>
      <c r="FW12" s="9" t="e">
        <f>IF(#REF!=1,25,0)</f>
        <v>#REF!</v>
      </c>
      <c r="FX12" s="9" t="e">
        <f>IF(#REF!=2,22,0)</f>
        <v>#REF!</v>
      </c>
      <c r="FY12" s="9" t="e">
        <f>IF(#REF!=3,20,0)</f>
        <v>#REF!</v>
      </c>
      <c r="FZ12" s="9" t="e">
        <f>IF(#REF!=4,18,0)</f>
        <v>#REF!</v>
      </c>
      <c r="GA12" s="9" t="e">
        <f>IF(#REF!=5,16,0)</f>
        <v>#REF!</v>
      </c>
      <c r="GB12" s="9" t="e">
        <f>IF(#REF!=6,15,0)</f>
        <v>#REF!</v>
      </c>
      <c r="GC12" s="9" t="e">
        <f>IF(#REF!=7,14,0)</f>
        <v>#REF!</v>
      </c>
      <c r="GD12" s="9" t="e">
        <f>IF(#REF!=8,13,0)</f>
        <v>#REF!</v>
      </c>
      <c r="GE12" s="9" t="e">
        <f>IF(#REF!=9,12,0)</f>
        <v>#REF!</v>
      </c>
      <c r="GF12" s="9" t="e">
        <f>IF(#REF!=10,11,0)</f>
        <v>#REF!</v>
      </c>
      <c r="GG12" s="9" t="e">
        <f>IF(#REF!=11,10,0)</f>
        <v>#REF!</v>
      </c>
      <c r="GH12" s="9" t="e">
        <f>IF(#REF!=12,9,0)</f>
        <v>#REF!</v>
      </c>
      <c r="GI12" s="9" t="e">
        <f>IF(#REF!=13,8,0)</f>
        <v>#REF!</v>
      </c>
      <c r="GJ12" s="9" t="e">
        <f>IF(#REF!=14,7,0)</f>
        <v>#REF!</v>
      </c>
      <c r="GK12" s="9" t="e">
        <f>IF(#REF!=15,6,0)</f>
        <v>#REF!</v>
      </c>
      <c r="GL12" s="9" t="e">
        <f>IF(#REF!=16,5,0)</f>
        <v>#REF!</v>
      </c>
      <c r="GM12" s="9" t="e">
        <f>IF(#REF!=17,4,0)</f>
        <v>#REF!</v>
      </c>
      <c r="GN12" s="9" t="e">
        <f>IF(#REF!=18,3,0)</f>
        <v>#REF!</v>
      </c>
      <c r="GO12" s="9" t="e">
        <f>IF(#REF!=19,2,0)</f>
        <v>#REF!</v>
      </c>
      <c r="GP12" s="9" t="e">
        <f>IF(#REF!=20,1,0)</f>
        <v>#REF!</v>
      </c>
      <c r="GQ12" s="9" t="e">
        <f>IF(#REF!&gt;20,0,0)</f>
        <v>#REF!</v>
      </c>
      <c r="GR12" s="9" t="e">
        <f>IF(#REF!="сх",0,0)</f>
        <v>#REF!</v>
      </c>
      <c r="GS12" s="9" t="e">
        <f t="shared" si="6"/>
        <v>#REF!</v>
      </c>
      <c r="GT12" s="9" t="e">
        <f>IF(#REF!=1,100,0)</f>
        <v>#REF!</v>
      </c>
      <c r="GU12" s="9" t="e">
        <f>IF(#REF!=2,98,0)</f>
        <v>#REF!</v>
      </c>
      <c r="GV12" s="9" t="e">
        <f>IF(#REF!=3,95,0)</f>
        <v>#REF!</v>
      </c>
      <c r="GW12" s="9" t="e">
        <f>IF(#REF!=4,93,0)</f>
        <v>#REF!</v>
      </c>
      <c r="GX12" s="9" t="e">
        <f>IF(#REF!=5,90,0)</f>
        <v>#REF!</v>
      </c>
      <c r="GY12" s="9" t="e">
        <f>IF(#REF!=6,88,0)</f>
        <v>#REF!</v>
      </c>
      <c r="GZ12" s="9" t="e">
        <f>IF(#REF!=7,85,0)</f>
        <v>#REF!</v>
      </c>
      <c r="HA12" s="9" t="e">
        <f>IF(#REF!=8,83,0)</f>
        <v>#REF!</v>
      </c>
      <c r="HB12" s="9" t="e">
        <f>IF(#REF!=9,80,0)</f>
        <v>#REF!</v>
      </c>
      <c r="HC12" s="9" t="e">
        <f>IF(#REF!=10,78,0)</f>
        <v>#REF!</v>
      </c>
      <c r="HD12" s="9" t="e">
        <f>IF(#REF!=11,75,0)</f>
        <v>#REF!</v>
      </c>
      <c r="HE12" s="9" t="e">
        <f>IF(#REF!=12,73,0)</f>
        <v>#REF!</v>
      </c>
      <c r="HF12" s="9" t="e">
        <f>IF(#REF!=13,70,0)</f>
        <v>#REF!</v>
      </c>
      <c r="HG12" s="9" t="e">
        <f>IF(#REF!=14,68,0)</f>
        <v>#REF!</v>
      </c>
      <c r="HH12" s="9" t="e">
        <f>IF(#REF!=15,65,0)</f>
        <v>#REF!</v>
      </c>
      <c r="HI12" s="9" t="e">
        <f>IF(#REF!=16,63,0)</f>
        <v>#REF!</v>
      </c>
      <c r="HJ12" s="9" t="e">
        <f>IF(#REF!=17,60,0)</f>
        <v>#REF!</v>
      </c>
      <c r="HK12" s="9" t="e">
        <f>IF(#REF!=18,58,0)</f>
        <v>#REF!</v>
      </c>
      <c r="HL12" s="9" t="e">
        <f>IF(#REF!=19,55,0)</f>
        <v>#REF!</v>
      </c>
      <c r="HM12" s="9" t="e">
        <f>IF(#REF!=20,53,0)</f>
        <v>#REF!</v>
      </c>
      <c r="HN12" s="9" t="e">
        <f>IF(#REF!&gt;20,0,0)</f>
        <v>#REF!</v>
      </c>
      <c r="HO12" s="9" t="e">
        <f>IF(#REF!="сх",0,0)</f>
        <v>#REF!</v>
      </c>
      <c r="HP12" s="9" t="e">
        <f t="shared" si="7"/>
        <v>#REF!</v>
      </c>
      <c r="HQ12" s="9" t="e">
        <f>IF(#REF!=1,100,0)</f>
        <v>#REF!</v>
      </c>
      <c r="HR12" s="9" t="e">
        <f>IF(#REF!=2,98,0)</f>
        <v>#REF!</v>
      </c>
      <c r="HS12" s="9" t="e">
        <f>IF(#REF!=3,95,0)</f>
        <v>#REF!</v>
      </c>
      <c r="HT12" s="9" t="e">
        <f>IF(#REF!=4,93,0)</f>
        <v>#REF!</v>
      </c>
      <c r="HU12" s="9" t="e">
        <f>IF(#REF!=5,90,0)</f>
        <v>#REF!</v>
      </c>
      <c r="HV12" s="9" t="e">
        <f>IF(#REF!=6,88,0)</f>
        <v>#REF!</v>
      </c>
      <c r="HW12" s="9" t="e">
        <f>IF(#REF!=7,85,0)</f>
        <v>#REF!</v>
      </c>
      <c r="HX12" s="9" t="e">
        <f>IF(#REF!=8,83,0)</f>
        <v>#REF!</v>
      </c>
      <c r="HY12" s="9" t="e">
        <f>IF(#REF!=9,80,0)</f>
        <v>#REF!</v>
      </c>
      <c r="HZ12" s="9" t="e">
        <f>IF(#REF!=10,78,0)</f>
        <v>#REF!</v>
      </c>
      <c r="IA12" s="9" t="e">
        <f>IF(#REF!=11,75,0)</f>
        <v>#REF!</v>
      </c>
      <c r="IB12" s="9" t="e">
        <f>IF(#REF!=12,73,0)</f>
        <v>#REF!</v>
      </c>
      <c r="IC12" s="9" t="e">
        <f>IF(#REF!=13,70,0)</f>
        <v>#REF!</v>
      </c>
      <c r="ID12" s="9" t="e">
        <f>IF(#REF!=14,68,0)</f>
        <v>#REF!</v>
      </c>
      <c r="IE12" s="9" t="e">
        <f>IF(#REF!=15,65,0)</f>
        <v>#REF!</v>
      </c>
      <c r="IF12" s="9" t="e">
        <f>IF(#REF!=16,63,0)</f>
        <v>#REF!</v>
      </c>
      <c r="IG12" s="9" t="e">
        <f>IF(#REF!=17,60,0)</f>
        <v>#REF!</v>
      </c>
      <c r="IH12" s="9" t="e">
        <f>IF(#REF!=18,58,0)</f>
        <v>#REF!</v>
      </c>
      <c r="II12" s="9" t="e">
        <f>IF(#REF!=19,55,0)</f>
        <v>#REF!</v>
      </c>
      <c r="IJ12" s="9" t="e">
        <f>IF(#REF!=20,53,0)</f>
        <v>#REF!</v>
      </c>
      <c r="IK12" s="9" t="e">
        <f>IF(#REF!&gt;20,0,0)</f>
        <v>#REF!</v>
      </c>
      <c r="IL12" s="9" t="e">
        <f>IF(#REF!="сх",0,0)</f>
        <v>#REF!</v>
      </c>
      <c r="IM12" s="9" t="e">
        <f t="shared" si="8"/>
        <v>#REF!</v>
      </c>
      <c r="IN12" s="7"/>
      <c r="IO12" s="7"/>
      <c r="IP12" s="7"/>
      <c r="IQ12" s="7"/>
      <c r="IR12" s="7"/>
      <c r="IS12" s="7"/>
      <c r="IT12" s="7"/>
      <c r="IU12" s="7"/>
      <c r="IV12" s="7"/>
    </row>
    <row r="13" spans="1:256" s="1" customFormat="1" ht="35.25">
      <c r="A13" s="52">
        <v>3</v>
      </c>
      <c r="B13" s="53">
        <v>93</v>
      </c>
      <c r="C13" s="62" t="s">
        <v>63</v>
      </c>
      <c r="D13" s="53" t="s">
        <v>36</v>
      </c>
      <c r="E13" s="54" t="s">
        <v>58</v>
      </c>
      <c r="F13" s="66" t="s">
        <v>64</v>
      </c>
      <c r="G13" s="62" t="s">
        <v>65</v>
      </c>
      <c r="H13" s="53" t="s">
        <v>66</v>
      </c>
      <c r="I13" s="6" t="e">
        <f>#REF!+#REF!</f>
        <v>#REF!</v>
      </c>
      <c r="J13" s="7"/>
      <c r="K13" s="8"/>
      <c r="L13" s="7" t="e">
        <f>IF(#REF!=1,25,0)</f>
        <v>#REF!</v>
      </c>
      <c r="M13" s="7" t="e">
        <f>IF(#REF!=2,22,0)</f>
        <v>#REF!</v>
      </c>
      <c r="N13" s="7" t="e">
        <f>IF(#REF!=3,20,0)</f>
        <v>#REF!</v>
      </c>
      <c r="O13" s="7" t="e">
        <f>IF(#REF!=4,18,0)</f>
        <v>#REF!</v>
      </c>
      <c r="P13" s="7" t="e">
        <f>IF(#REF!=5,16,0)</f>
        <v>#REF!</v>
      </c>
      <c r="Q13" s="7" t="e">
        <f>IF(#REF!=6,15,0)</f>
        <v>#REF!</v>
      </c>
      <c r="R13" s="7" t="e">
        <f>IF(#REF!=7,14,0)</f>
        <v>#REF!</v>
      </c>
      <c r="S13" s="7" t="e">
        <f>IF(#REF!=8,13,0)</f>
        <v>#REF!</v>
      </c>
      <c r="T13" s="7" t="e">
        <f>IF(#REF!=9,12,0)</f>
        <v>#REF!</v>
      </c>
      <c r="U13" s="7" t="e">
        <f>IF(#REF!=10,11,0)</f>
        <v>#REF!</v>
      </c>
      <c r="V13" s="7" t="e">
        <f>IF(#REF!=11,10,0)</f>
        <v>#REF!</v>
      </c>
      <c r="W13" s="7" t="e">
        <f>IF(#REF!=12,9,0)</f>
        <v>#REF!</v>
      </c>
      <c r="X13" s="7" t="e">
        <f>IF(#REF!=13,8,0)</f>
        <v>#REF!</v>
      </c>
      <c r="Y13" s="7" t="e">
        <f>IF(#REF!=14,7,0)</f>
        <v>#REF!</v>
      </c>
      <c r="Z13" s="7" t="e">
        <f>IF(#REF!=15,6,0)</f>
        <v>#REF!</v>
      </c>
      <c r="AA13" s="7" t="e">
        <f>IF(#REF!=16,5,0)</f>
        <v>#REF!</v>
      </c>
      <c r="AB13" s="7" t="e">
        <f>IF(#REF!=17,4,0)</f>
        <v>#REF!</v>
      </c>
      <c r="AC13" s="7" t="e">
        <f>IF(#REF!=18,3,0)</f>
        <v>#REF!</v>
      </c>
      <c r="AD13" s="7" t="e">
        <f>IF(#REF!=19,2,0)</f>
        <v>#REF!</v>
      </c>
      <c r="AE13" s="7" t="e">
        <f>IF(#REF!=20,1,0)</f>
        <v>#REF!</v>
      </c>
      <c r="AF13" s="7" t="e">
        <f>IF(#REF!&gt;20,0,0)</f>
        <v>#REF!</v>
      </c>
      <c r="AG13" s="7" t="e">
        <f>IF(#REF!="сх",0,0)</f>
        <v>#REF!</v>
      </c>
      <c r="AH13" s="7" t="e">
        <f t="shared" si="0"/>
        <v>#REF!</v>
      </c>
      <c r="AI13" s="7" t="e">
        <f>IF(#REF!=1,25,0)</f>
        <v>#REF!</v>
      </c>
      <c r="AJ13" s="7" t="e">
        <f>IF(#REF!=2,22,0)</f>
        <v>#REF!</v>
      </c>
      <c r="AK13" s="7" t="e">
        <f>IF(#REF!=3,20,0)</f>
        <v>#REF!</v>
      </c>
      <c r="AL13" s="7" t="e">
        <f>IF(#REF!=4,18,0)</f>
        <v>#REF!</v>
      </c>
      <c r="AM13" s="7" t="e">
        <f>IF(#REF!=5,16,0)</f>
        <v>#REF!</v>
      </c>
      <c r="AN13" s="7" t="e">
        <f>IF(#REF!=6,15,0)</f>
        <v>#REF!</v>
      </c>
      <c r="AO13" s="7" t="e">
        <f>IF(#REF!=7,14,0)</f>
        <v>#REF!</v>
      </c>
      <c r="AP13" s="7" t="e">
        <f>IF(#REF!=8,13,0)</f>
        <v>#REF!</v>
      </c>
      <c r="AQ13" s="7" t="e">
        <f>IF(#REF!=9,12,0)</f>
        <v>#REF!</v>
      </c>
      <c r="AR13" s="7" t="e">
        <f>IF(#REF!=10,11,0)</f>
        <v>#REF!</v>
      </c>
      <c r="AS13" s="7" t="e">
        <f>IF(#REF!=11,10,0)</f>
        <v>#REF!</v>
      </c>
      <c r="AT13" s="7" t="e">
        <f>IF(#REF!=12,9,0)</f>
        <v>#REF!</v>
      </c>
      <c r="AU13" s="7" t="e">
        <f>IF(#REF!=13,8,0)</f>
        <v>#REF!</v>
      </c>
      <c r="AV13" s="7" t="e">
        <f>IF(#REF!=14,7,0)</f>
        <v>#REF!</v>
      </c>
      <c r="AW13" s="7" t="e">
        <f>IF(#REF!=15,6,0)</f>
        <v>#REF!</v>
      </c>
      <c r="AX13" s="7" t="e">
        <f>IF(#REF!=16,5,0)</f>
        <v>#REF!</v>
      </c>
      <c r="AY13" s="7" t="e">
        <f>IF(#REF!=17,4,0)</f>
        <v>#REF!</v>
      </c>
      <c r="AZ13" s="7" t="e">
        <f>IF(#REF!=18,3,0)</f>
        <v>#REF!</v>
      </c>
      <c r="BA13" s="7" t="e">
        <f>IF(#REF!=19,2,0)</f>
        <v>#REF!</v>
      </c>
      <c r="BB13" s="7" t="e">
        <f>IF(#REF!=20,1,0)</f>
        <v>#REF!</v>
      </c>
      <c r="BC13" s="7" t="e">
        <f>IF(#REF!&gt;20,0,0)</f>
        <v>#REF!</v>
      </c>
      <c r="BD13" s="7" t="e">
        <f>IF(#REF!="сх",0,0)</f>
        <v>#REF!</v>
      </c>
      <c r="BE13" s="7" t="e">
        <f t="shared" si="1"/>
        <v>#REF!</v>
      </c>
      <c r="BF13" s="7" t="e">
        <f>IF(#REF!=1,45,0)</f>
        <v>#REF!</v>
      </c>
      <c r="BG13" s="7" t="e">
        <f>IF(#REF!=2,42,0)</f>
        <v>#REF!</v>
      </c>
      <c r="BH13" s="7" t="e">
        <f>IF(#REF!=3,40,0)</f>
        <v>#REF!</v>
      </c>
      <c r="BI13" s="7" t="e">
        <f>IF(#REF!=4,38,0)</f>
        <v>#REF!</v>
      </c>
      <c r="BJ13" s="7" t="e">
        <f>IF(#REF!=5,36,0)</f>
        <v>#REF!</v>
      </c>
      <c r="BK13" s="7" t="e">
        <f>IF(#REF!=6,35,0)</f>
        <v>#REF!</v>
      </c>
      <c r="BL13" s="7" t="e">
        <f>IF(#REF!=7,34,0)</f>
        <v>#REF!</v>
      </c>
      <c r="BM13" s="7" t="e">
        <f>IF(#REF!=8,33,0)</f>
        <v>#REF!</v>
      </c>
      <c r="BN13" s="7" t="e">
        <f>IF(#REF!=9,32,0)</f>
        <v>#REF!</v>
      </c>
      <c r="BO13" s="7" t="e">
        <f>IF(#REF!=10,31,0)</f>
        <v>#REF!</v>
      </c>
      <c r="BP13" s="7" t="e">
        <f>IF(#REF!=11,30,0)</f>
        <v>#REF!</v>
      </c>
      <c r="BQ13" s="7" t="e">
        <f>IF(#REF!=12,29,0)</f>
        <v>#REF!</v>
      </c>
      <c r="BR13" s="7" t="e">
        <f>IF(#REF!=13,28,0)</f>
        <v>#REF!</v>
      </c>
      <c r="BS13" s="7" t="e">
        <f>IF(#REF!=14,27,0)</f>
        <v>#REF!</v>
      </c>
      <c r="BT13" s="7" t="e">
        <f>IF(#REF!=15,26,0)</f>
        <v>#REF!</v>
      </c>
      <c r="BU13" s="7" t="e">
        <f>IF(#REF!=16,25,0)</f>
        <v>#REF!</v>
      </c>
      <c r="BV13" s="7" t="e">
        <f>IF(#REF!=17,24,0)</f>
        <v>#REF!</v>
      </c>
      <c r="BW13" s="7" t="e">
        <f>IF(#REF!=18,23,0)</f>
        <v>#REF!</v>
      </c>
      <c r="BX13" s="7" t="e">
        <f>IF(#REF!=19,22,0)</f>
        <v>#REF!</v>
      </c>
      <c r="BY13" s="7" t="e">
        <f>IF(#REF!=20,21,0)</f>
        <v>#REF!</v>
      </c>
      <c r="BZ13" s="7" t="e">
        <f>IF(#REF!=21,20,0)</f>
        <v>#REF!</v>
      </c>
      <c r="CA13" s="7" t="e">
        <f>IF(#REF!=22,19,0)</f>
        <v>#REF!</v>
      </c>
      <c r="CB13" s="7" t="e">
        <f>IF(#REF!=23,18,0)</f>
        <v>#REF!</v>
      </c>
      <c r="CC13" s="7" t="e">
        <f>IF(#REF!=24,17,0)</f>
        <v>#REF!</v>
      </c>
      <c r="CD13" s="7" t="e">
        <f>IF(#REF!=25,16,0)</f>
        <v>#REF!</v>
      </c>
      <c r="CE13" s="7" t="e">
        <f>IF(#REF!=26,15,0)</f>
        <v>#REF!</v>
      </c>
      <c r="CF13" s="7" t="e">
        <f>IF(#REF!=27,14,0)</f>
        <v>#REF!</v>
      </c>
      <c r="CG13" s="7" t="e">
        <f>IF(#REF!=28,13,0)</f>
        <v>#REF!</v>
      </c>
      <c r="CH13" s="7" t="e">
        <f>IF(#REF!=29,12,0)</f>
        <v>#REF!</v>
      </c>
      <c r="CI13" s="7" t="e">
        <f>IF(#REF!=30,11,0)</f>
        <v>#REF!</v>
      </c>
      <c r="CJ13" s="7" t="e">
        <f>IF(#REF!=31,10,0)</f>
        <v>#REF!</v>
      </c>
      <c r="CK13" s="7" t="e">
        <f>IF(#REF!=32,9,0)</f>
        <v>#REF!</v>
      </c>
      <c r="CL13" s="7" t="e">
        <f>IF(#REF!=33,8,0)</f>
        <v>#REF!</v>
      </c>
      <c r="CM13" s="7" t="e">
        <f>IF(#REF!=34,7,0)</f>
        <v>#REF!</v>
      </c>
      <c r="CN13" s="7" t="e">
        <f>IF(#REF!=35,6,0)</f>
        <v>#REF!</v>
      </c>
      <c r="CO13" s="7" t="e">
        <f>IF(#REF!=36,5,0)</f>
        <v>#REF!</v>
      </c>
      <c r="CP13" s="7" t="e">
        <f>IF(#REF!=37,4,0)</f>
        <v>#REF!</v>
      </c>
      <c r="CQ13" s="7" t="e">
        <f>IF(#REF!=38,3,0)</f>
        <v>#REF!</v>
      </c>
      <c r="CR13" s="7" t="e">
        <f>IF(#REF!=39,2,0)</f>
        <v>#REF!</v>
      </c>
      <c r="CS13" s="7" t="e">
        <f>IF(#REF!=40,1,0)</f>
        <v>#REF!</v>
      </c>
      <c r="CT13" s="7" t="e">
        <f>IF(#REF!&gt;20,0,0)</f>
        <v>#REF!</v>
      </c>
      <c r="CU13" s="7" t="e">
        <f>IF(#REF!="сх",0,0)</f>
        <v>#REF!</v>
      </c>
      <c r="CV13" s="7" t="e">
        <f t="shared" si="2"/>
        <v>#REF!</v>
      </c>
      <c r="CW13" s="7" t="e">
        <f>IF(#REF!=1,45,0)</f>
        <v>#REF!</v>
      </c>
      <c r="CX13" s="7" t="e">
        <f>IF(#REF!=2,42,0)</f>
        <v>#REF!</v>
      </c>
      <c r="CY13" s="7" t="e">
        <f>IF(#REF!=3,40,0)</f>
        <v>#REF!</v>
      </c>
      <c r="CZ13" s="7" t="e">
        <f>IF(#REF!=4,38,0)</f>
        <v>#REF!</v>
      </c>
      <c r="DA13" s="7" t="e">
        <f>IF(#REF!=5,36,0)</f>
        <v>#REF!</v>
      </c>
      <c r="DB13" s="7" t="e">
        <f>IF(#REF!=6,35,0)</f>
        <v>#REF!</v>
      </c>
      <c r="DC13" s="7" t="e">
        <f>IF(#REF!=7,34,0)</f>
        <v>#REF!</v>
      </c>
      <c r="DD13" s="7" t="e">
        <f>IF(#REF!=8,33,0)</f>
        <v>#REF!</v>
      </c>
      <c r="DE13" s="7" t="e">
        <f>IF(#REF!=9,32,0)</f>
        <v>#REF!</v>
      </c>
      <c r="DF13" s="7" t="e">
        <f>IF(#REF!=10,31,0)</f>
        <v>#REF!</v>
      </c>
      <c r="DG13" s="7" t="e">
        <f>IF(#REF!=11,30,0)</f>
        <v>#REF!</v>
      </c>
      <c r="DH13" s="7" t="e">
        <f>IF(#REF!=12,29,0)</f>
        <v>#REF!</v>
      </c>
      <c r="DI13" s="7" t="e">
        <f>IF(#REF!=13,28,0)</f>
        <v>#REF!</v>
      </c>
      <c r="DJ13" s="7" t="e">
        <f>IF(#REF!=14,27,0)</f>
        <v>#REF!</v>
      </c>
      <c r="DK13" s="7" t="e">
        <f>IF(#REF!=15,26,0)</f>
        <v>#REF!</v>
      </c>
      <c r="DL13" s="7" t="e">
        <f>IF(#REF!=16,25,0)</f>
        <v>#REF!</v>
      </c>
      <c r="DM13" s="7" t="e">
        <f>IF(#REF!=17,24,0)</f>
        <v>#REF!</v>
      </c>
      <c r="DN13" s="7" t="e">
        <f>IF(#REF!=18,23,0)</f>
        <v>#REF!</v>
      </c>
      <c r="DO13" s="7" t="e">
        <f>IF(#REF!=19,22,0)</f>
        <v>#REF!</v>
      </c>
      <c r="DP13" s="7" t="e">
        <f>IF(#REF!=20,21,0)</f>
        <v>#REF!</v>
      </c>
      <c r="DQ13" s="7" t="e">
        <f>IF(#REF!=21,20,0)</f>
        <v>#REF!</v>
      </c>
      <c r="DR13" s="7" t="e">
        <f>IF(#REF!=22,19,0)</f>
        <v>#REF!</v>
      </c>
      <c r="DS13" s="7" t="e">
        <f>IF(#REF!=23,18,0)</f>
        <v>#REF!</v>
      </c>
      <c r="DT13" s="7" t="e">
        <f>IF(#REF!=24,17,0)</f>
        <v>#REF!</v>
      </c>
      <c r="DU13" s="7" t="e">
        <f>IF(#REF!=25,16,0)</f>
        <v>#REF!</v>
      </c>
      <c r="DV13" s="7" t="e">
        <f>IF(#REF!=26,15,0)</f>
        <v>#REF!</v>
      </c>
      <c r="DW13" s="7" t="e">
        <f>IF(#REF!=27,14,0)</f>
        <v>#REF!</v>
      </c>
      <c r="DX13" s="7" t="e">
        <f>IF(#REF!=28,13,0)</f>
        <v>#REF!</v>
      </c>
      <c r="DY13" s="7" t="e">
        <f>IF(#REF!=29,12,0)</f>
        <v>#REF!</v>
      </c>
      <c r="DZ13" s="7" t="e">
        <f>IF(#REF!=30,11,0)</f>
        <v>#REF!</v>
      </c>
      <c r="EA13" s="7" t="e">
        <f>IF(#REF!=31,10,0)</f>
        <v>#REF!</v>
      </c>
      <c r="EB13" s="7" t="e">
        <f>IF(#REF!=32,9,0)</f>
        <v>#REF!</v>
      </c>
      <c r="EC13" s="7" t="e">
        <f>IF(#REF!=33,8,0)</f>
        <v>#REF!</v>
      </c>
      <c r="ED13" s="7" t="e">
        <f>IF(#REF!=34,7,0)</f>
        <v>#REF!</v>
      </c>
      <c r="EE13" s="7" t="e">
        <f>IF(#REF!=35,6,0)</f>
        <v>#REF!</v>
      </c>
      <c r="EF13" s="7" t="e">
        <f>IF(#REF!=36,5,0)</f>
        <v>#REF!</v>
      </c>
      <c r="EG13" s="7" t="e">
        <f>IF(#REF!=37,4,0)</f>
        <v>#REF!</v>
      </c>
      <c r="EH13" s="7" t="e">
        <f>IF(#REF!=38,3,0)</f>
        <v>#REF!</v>
      </c>
      <c r="EI13" s="7" t="e">
        <f>IF(#REF!=39,2,0)</f>
        <v>#REF!</v>
      </c>
      <c r="EJ13" s="7" t="e">
        <f>IF(#REF!=40,1,0)</f>
        <v>#REF!</v>
      </c>
      <c r="EK13" s="7" t="e">
        <f>IF(#REF!&gt;20,0,0)</f>
        <v>#REF!</v>
      </c>
      <c r="EL13" s="7" t="e">
        <f>IF(#REF!="сх",0,0)</f>
        <v>#REF!</v>
      </c>
      <c r="EM13" s="7" t="e">
        <f t="shared" si="3"/>
        <v>#REF!</v>
      </c>
      <c r="EN13" s="7"/>
      <c r="EO13" s="7" t="e">
        <f>IF(#REF!="сх","ноль",IF(#REF!&gt;0,#REF!,"Ноль"))</f>
        <v>#REF!</v>
      </c>
      <c r="EP13" s="7" t="e">
        <f>IF(#REF!="сх","ноль",IF(#REF!&gt;0,#REF!,"Ноль"))</f>
        <v>#REF!</v>
      </c>
      <c r="EQ13" s="7"/>
      <c r="ER13" s="7" t="e">
        <f t="shared" si="4"/>
        <v>#REF!</v>
      </c>
      <c r="ES13" s="7" t="e">
        <f>IF(#REF!=#REF!,IF(#REF!&lt;#REF!,#REF!,EW13),#REF!)</f>
        <v>#REF!</v>
      </c>
      <c r="ET13" s="7" t="e">
        <f>IF(#REF!=#REF!,IF(#REF!&lt;#REF!,0,1))</f>
        <v>#REF!</v>
      </c>
      <c r="EU13" s="7" t="e">
        <f>IF(AND(ER13&gt;=21,ER13&lt;&gt;0),ER13,IF(#REF!&lt;#REF!,"СТОП",ES13+ET13))</f>
        <v>#REF!</v>
      </c>
      <c r="EV13" s="7"/>
      <c r="EW13" s="7">
        <v>15</v>
      </c>
      <c r="EX13" s="7">
        <v>16</v>
      </c>
      <c r="EY13" s="7"/>
      <c r="EZ13" s="9" t="e">
        <f>IF(#REF!=1,25,0)</f>
        <v>#REF!</v>
      </c>
      <c r="FA13" s="9" t="e">
        <f>IF(#REF!=2,22,0)</f>
        <v>#REF!</v>
      </c>
      <c r="FB13" s="9" t="e">
        <f>IF(#REF!=3,20,0)</f>
        <v>#REF!</v>
      </c>
      <c r="FC13" s="9" t="e">
        <f>IF(#REF!=4,18,0)</f>
        <v>#REF!</v>
      </c>
      <c r="FD13" s="9" t="e">
        <f>IF(#REF!=5,16,0)</f>
        <v>#REF!</v>
      </c>
      <c r="FE13" s="9" t="e">
        <f>IF(#REF!=6,15,0)</f>
        <v>#REF!</v>
      </c>
      <c r="FF13" s="9" t="e">
        <f>IF(#REF!=7,14,0)</f>
        <v>#REF!</v>
      </c>
      <c r="FG13" s="9" t="e">
        <f>IF(#REF!=8,13,0)</f>
        <v>#REF!</v>
      </c>
      <c r="FH13" s="9" t="e">
        <f>IF(#REF!=9,12,0)</f>
        <v>#REF!</v>
      </c>
      <c r="FI13" s="9" t="e">
        <f>IF(#REF!=10,11,0)</f>
        <v>#REF!</v>
      </c>
      <c r="FJ13" s="9" t="e">
        <f>IF(#REF!=11,10,0)</f>
        <v>#REF!</v>
      </c>
      <c r="FK13" s="9" t="e">
        <f>IF(#REF!=12,9,0)</f>
        <v>#REF!</v>
      </c>
      <c r="FL13" s="9" t="e">
        <f>IF(#REF!=13,8,0)</f>
        <v>#REF!</v>
      </c>
      <c r="FM13" s="9" t="e">
        <f>IF(#REF!=14,7,0)</f>
        <v>#REF!</v>
      </c>
      <c r="FN13" s="9" t="e">
        <f>IF(#REF!=15,6,0)</f>
        <v>#REF!</v>
      </c>
      <c r="FO13" s="9" t="e">
        <f>IF(#REF!=16,5,0)</f>
        <v>#REF!</v>
      </c>
      <c r="FP13" s="9" t="e">
        <f>IF(#REF!=17,4,0)</f>
        <v>#REF!</v>
      </c>
      <c r="FQ13" s="9" t="e">
        <f>IF(#REF!=18,3,0)</f>
        <v>#REF!</v>
      </c>
      <c r="FR13" s="9" t="e">
        <f>IF(#REF!=19,2,0)</f>
        <v>#REF!</v>
      </c>
      <c r="FS13" s="9" t="e">
        <f>IF(#REF!=20,1,0)</f>
        <v>#REF!</v>
      </c>
      <c r="FT13" s="9" t="e">
        <f>IF(#REF!&gt;20,0,0)</f>
        <v>#REF!</v>
      </c>
      <c r="FU13" s="9" t="e">
        <f>IF(#REF!="сх",0,0)</f>
        <v>#REF!</v>
      </c>
      <c r="FV13" s="9" t="e">
        <f t="shared" si="5"/>
        <v>#REF!</v>
      </c>
      <c r="FW13" s="9" t="e">
        <f>IF(#REF!=1,25,0)</f>
        <v>#REF!</v>
      </c>
      <c r="FX13" s="9" t="e">
        <f>IF(#REF!=2,22,0)</f>
        <v>#REF!</v>
      </c>
      <c r="FY13" s="9" t="e">
        <f>IF(#REF!=3,20,0)</f>
        <v>#REF!</v>
      </c>
      <c r="FZ13" s="9" t="e">
        <f>IF(#REF!=4,18,0)</f>
        <v>#REF!</v>
      </c>
      <c r="GA13" s="9" t="e">
        <f>IF(#REF!=5,16,0)</f>
        <v>#REF!</v>
      </c>
      <c r="GB13" s="9" t="e">
        <f>IF(#REF!=6,15,0)</f>
        <v>#REF!</v>
      </c>
      <c r="GC13" s="9" t="e">
        <f>IF(#REF!=7,14,0)</f>
        <v>#REF!</v>
      </c>
      <c r="GD13" s="9" t="e">
        <f>IF(#REF!=8,13,0)</f>
        <v>#REF!</v>
      </c>
      <c r="GE13" s="9" t="e">
        <f>IF(#REF!=9,12,0)</f>
        <v>#REF!</v>
      </c>
      <c r="GF13" s="9" t="e">
        <f>IF(#REF!=10,11,0)</f>
        <v>#REF!</v>
      </c>
      <c r="GG13" s="9" t="e">
        <f>IF(#REF!=11,10,0)</f>
        <v>#REF!</v>
      </c>
      <c r="GH13" s="9" t="e">
        <f>IF(#REF!=12,9,0)</f>
        <v>#REF!</v>
      </c>
      <c r="GI13" s="9" t="e">
        <f>IF(#REF!=13,8,0)</f>
        <v>#REF!</v>
      </c>
      <c r="GJ13" s="9" t="e">
        <f>IF(#REF!=14,7,0)</f>
        <v>#REF!</v>
      </c>
      <c r="GK13" s="9" t="e">
        <f>IF(#REF!=15,6,0)</f>
        <v>#REF!</v>
      </c>
      <c r="GL13" s="9" t="e">
        <f>IF(#REF!=16,5,0)</f>
        <v>#REF!</v>
      </c>
      <c r="GM13" s="9" t="e">
        <f>IF(#REF!=17,4,0)</f>
        <v>#REF!</v>
      </c>
      <c r="GN13" s="9" t="e">
        <f>IF(#REF!=18,3,0)</f>
        <v>#REF!</v>
      </c>
      <c r="GO13" s="9" t="e">
        <f>IF(#REF!=19,2,0)</f>
        <v>#REF!</v>
      </c>
      <c r="GP13" s="9" t="e">
        <f>IF(#REF!=20,1,0)</f>
        <v>#REF!</v>
      </c>
      <c r="GQ13" s="9" t="e">
        <f>IF(#REF!&gt;20,0,0)</f>
        <v>#REF!</v>
      </c>
      <c r="GR13" s="9" t="e">
        <f>IF(#REF!="сх",0,0)</f>
        <v>#REF!</v>
      </c>
      <c r="GS13" s="9" t="e">
        <f t="shared" si="6"/>
        <v>#REF!</v>
      </c>
      <c r="GT13" s="9" t="e">
        <f>IF(#REF!=1,100,0)</f>
        <v>#REF!</v>
      </c>
      <c r="GU13" s="9" t="e">
        <f>IF(#REF!=2,98,0)</f>
        <v>#REF!</v>
      </c>
      <c r="GV13" s="9" t="e">
        <f>IF(#REF!=3,95,0)</f>
        <v>#REF!</v>
      </c>
      <c r="GW13" s="9" t="e">
        <f>IF(#REF!=4,93,0)</f>
        <v>#REF!</v>
      </c>
      <c r="GX13" s="9" t="e">
        <f>IF(#REF!=5,90,0)</f>
        <v>#REF!</v>
      </c>
      <c r="GY13" s="9" t="e">
        <f>IF(#REF!=6,88,0)</f>
        <v>#REF!</v>
      </c>
      <c r="GZ13" s="9" t="e">
        <f>IF(#REF!=7,85,0)</f>
        <v>#REF!</v>
      </c>
      <c r="HA13" s="9" t="e">
        <f>IF(#REF!=8,83,0)</f>
        <v>#REF!</v>
      </c>
      <c r="HB13" s="9" t="e">
        <f>IF(#REF!=9,80,0)</f>
        <v>#REF!</v>
      </c>
      <c r="HC13" s="9" t="e">
        <f>IF(#REF!=10,78,0)</f>
        <v>#REF!</v>
      </c>
      <c r="HD13" s="9" t="e">
        <f>IF(#REF!=11,75,0)</f>
        <v>#REF!</v>
      </c>
      <c r="HE13" s="9" t="e">
        <f>IF(#REF!=12,73,0)</f>
        <v>#REF!</v>
      </c>
      <c r="HF13" s="9" t="e">
        <f>IF(#REF!=13,70,0)</f>
        <v>#REF!</v>
      </c>
      <c r="HG13" s="9" t="e">
        <f>IF(#REF!=14,68,0)</f>
        <v>#REF!</v>
      </c>
      <c r="HH13" s="9" t="e">
        <f>IF(#REF!=15,65,0)</f>
        <v>#REF!</v>
      </c>
      <c r="HI13" s="9" t="e">
        <f>IF(#REF!=16,63,0)</f>
        <v>#REF!</v>
      </c>
      <c r="HJ13" s="9" t="e">
        <f>IF(#REF!=17,60,0)</f>
        <v>#REF!</v>
      </c>
      <c r="HK13" s="9" t="e">
        <f>IF(#REF!=18,58,0)</f>
        <v>#REF!</v>
      </c>
      <c r="HL13" s="9" t="e">
        <f>IF(#REF!=19,55,0)</f>
        <v>#REF!</v>
      </c>
      <c r="HM13" s="9" t="e">
        <f>IF(#REF!=20,53,0)</f>
        <v>#REF!</v>
      </c>
      <c r="HN13" s="9" t="e">
        <f>IF(#REF!&gt;20,0,0)</f>
        <v>#REF!</v>
      </c>
      <c r="HO13" s="9" t="e">
        <f>IF(#REF!="сх",0,0)</f>
        <v>#REF!</v>
      </c>
      <c r="HP13" s="9" t="e">
        <f t="shared" si="7"/>
        <v>#REF!</v>
      </c>
      <c r="HQ13" s="9" t="e">
        <f>IF(#REF!=1,100,0)</f>
        <v>#REF!</v>
      </c>
      <c r="HR13" s="9" t="e">
        <f>IF(#REF!=2,98,0)</f>
        <v>#REF!</v>
      </c>
      <c r="HS13" s="9" t="e">
        <f>IF(#REF!=3,95,0)</f>
        <v>#REF!</v>
      </c>
      <c r="HT13" s="9" t="e">
        <f>IF(#REF!=4,93,0)</f>
        <v>#REF!</v>
      </c>
      <c r="HU13" s="9" t="e">
        <f>IF(#REF!=5,90,0)</f>
        <v>#REF!</v>
      </c>
      <c r="HV13" s="9" t="e">
        <f>IF(#REF!=6,88,0)</f>
        <v>#REF!</v>
      </c>
      <c r="HW13" s="9" t="e">
        <f>IF(#REF!=7,85,0)</f>
        <v>#REF!</v>
      </c>
      <c r="HX13" s="9" t="e">
        <f>IF(#REF!=8,83,0)</f>
        <v>#REF!</v>
      </c>
      <c r="HY13" s="9" t="e">
        <f>IF(#REF!=9,80,0)</f>
        <v>#REF!</v>
      </c>
      <c r="HZ13" s="9" t="e">
        <f>IF(#REF!=10,78,0)</f>
        <v>#REF!</v>
      </c>
      <c r="IA13" s="9" t="e">
        <f>IF(#REF!=11,75,0)</f>
        <v>#REF!</v>
      </c>
      <c r="IB13" s="9" t="e">
        <f>IF(#REF!=12,73,0)</f>
        <v>#REF!</v>
      </c>
      <c r="IC13" s="9" t="e">
        <f>IF(#REF!=13,70,0)</f>
        <v>#REF!</v>
      </c>
      <c r="ID13" s="9" t="e">
        <f>IF(#REF!=14,68,0)</f>
        <v>#REF!</v>
      </c>
      <c r="IE13" s="9" t="e">
        <f>IF(#REF!=15,65,0)</f>
        <v>#REF!</v>
      </c>
      <c r="IF13" s="9" t="e">
        <f>IF(#REF!=16,63,0)</f>
        <v>#REF!</v>
      </c>
      <c r="IG13" s="9" t="e">
        <f>IF(#REF!=17,60,0)</f>
        <v>#REF!</v>
      </c>
      <c r="IH13" s="9" t="e">
        <f>IF(#REF!=18,58,0)</f>
        <v>#REF!</v>
      </c>
      <c r="II13" s="9" t="e">
        <f>IF(#REF!=19,55,0)</f>
        <v>#REF!</v>
      </c>
      <c r="IJ13" s="9" t="e">
        <f>IF(#REF!=20,53,0)</f>
        <v>#REF!</v>
      </c>
      <c r="IK13" s="9" t="e">
        <f>IF(#REF!&gt;20,0,0)</f>
        <v>#REF!</v>
      </c>
      <c r="IL13" s="9" t="e">
        <f>IF(#REF!="сх",0,0)</f>
        <v>#REF!</v>
      </c>
      <c r="IM13" s="9" t="e">
        <f t="shared" si="8"/>
        <v>#REF!</v>
      </c>
      <c r="IN13" s="7"/>
      <c r="IO13" s="7"/>
      <c r="IP13" s="7"/>
      <c r="IQ13" s="7"/>
      <c r="IR13" s="7"/>
      <c r="IS13" s="7"/>
      <c r="IT13" s="7"/>
      <c r="IU13" s="7"/>
      <c r="IV13" s="7"/>
    </row>
    <row r="14" spans="1:256" s="1" customFormat="1" ht="35.25">
      <c r="A14" s="52">
        <v>4</v>
      </c>
      <c r="B14" s="53">
        <v>151</v>
      </c>
      <c r="C14" s="62" t="s">
        <v>67</v>
      </c>
      <c r="D14" s="47" t="s">
        <v>36</v>
      </c>
      <c r="E14" s="54" t="s">
        <v>58</v>
      </c>
      <c r="F14" s="66" t="s">
        <v>61</v>
      </c>
      <c r="G14" s="62" t="s">
        <v>42</v>
      </c>
      <c r="H14" s="53" t="s">
        <v>68</v>
      </c>
      <c r="I14" s="6" t="e">
        <f>#REF!+#REF!</f>
        <v>#REF!</v>
      </c>
      <c r="J14" s="7"/>
      <c r="K14" s="8"/>
      <c r="L14" s="7" t="e">
        <f>IF(#REF!=1,25,0)</f>
        <v>#REF!</v>
      </c>
      <c r="M14" s="7" t="e">
        <f>IF(#REF!=2,22,0)</f>
        <v>#REF!</v>
      </c>
      <c r="N14" s="7" t="e">
        <f>IF(#REF!=3,20,0)</f>
        <v>#REF!</v>
      </c>
      <c r="O14" s="7" t="e">
        <f>IF(#REF!=4,18,0)</f>
        <v>#REF!</v>
      </c>
      <c r="P14" s="7" t="e">
        <f>IF(#REF!=5,16,0)</f>
        <v>#REF!</v>
      </c>
      <c r="Q14" s="7" t="e">
        <f>IF(#REF!=6,15,0)</f>
        <v>#REF!</v>
      </c>
      <c r="R14" s="7" t="e">
        <f>IF(#REF!=7,14,0)</f>
        <v>#REF!</v>
      </c>
      <c r="S14" s="7" t="e">
        <f>IF(#REF!=8,13,0)</f>
        <v>#REF!</v>
      </c>
      <c r="T14" s="7" t="e">
        <f>IF(#REF!=9,12,0)</f>
        <v>#REF!</v>
      </c>
      <c r="U14" s="7" t="e">
        <f>IF(#REF!=10,11,0)</f>
        <v>#REF!</v>
      </c>
      <c r="V14" s="7" t="e">
        <f>IF(#REF!=11,10,0)</f>
        <v>#REF!</v>
      </c>
      <c r="W14" s="7" t="e">
        <f>IF(#REF!=12,9,0)</f>
        <v>#REF!</v>
      </c>
      <c r="X14" s="7" t="e">
        <f>IF(#REF!=13,8,0)</f>
        <v>#REF!</v>
      </c>
      <c r="Y14" s="7" t="e">
        <f>IF(#REF!=14,7,0)</f>
        <v>#REF!</v>
      </c>
      <c r="Z14" s="7" t="e">
        <f>IF(#REF!=15,6,0)</f>
        <v>#REF!</v>
      </c>
      <c r="AA14" s="7" t="e">
        <f>IF(#REF!=16,5,0)</f>
        <v>#REF!</v>
      </c>
      <c r="AB14" s="7" t="e">
        <f>IF(#REF!=17,4,0)</f>
        <v>#REF!</v>
      </c>
      <c r="AC14" s="7" t="e">
        <f>IF(#REF!=18,3,0)</f>
        <v>#REF!</v>
      </c>
      <c r="AD14" s="7" t="e">
        <f>IF(#REF!=19,2,0)</f>
        <v>#REF!</v>
      </c>
      <c r="AE14" s="7" t="e">
        <f>IF(#REF!=20,1,0)</f>
        <v>#REF!</v>
      </c>
      <c r="AF14" s="7" t="e">
        <f>IF(#REF!&gt;20,0,0)</f>
        <v>#REF!</v>
      </c>
      <c r="AG14" s="7" t="e">
        <f>IF(#REF!="сх",0,0)</f>
        <v>#REF!</v>
      </c>
      <c r="AH14" s="7" t="e">
        <f t="shared" si="0"/>
        <v>#REF!</v>
      </c>
      <c r="AI14" s="7" t="e">
        <f>IF(#REF!=1,25,0)</f>
        <v>#REF!</v>
      </c>
      <c r="AJ14" s="7" t="e">
        <f>IF(#REF!=2,22,0)</f>
        <v>#REF!</v>
      </c>
      <c r="AK14" s="7" t="e">
        <f>IF(#REF!=3,20,0)</f>
        <v>#REF!</v>
      </c>
      <c r="AL14" s="7" t="e">
        <f>IF(#REF!=4,18,0)</f>
        <v>#REF!</v>
      </c>
      <c r="AM14" s="7" t="e">
        <f>IF(#REF!=5,16,0)</f>
        <v>#REF!</v>
      </c>
      <c r="AN14" s="7" t="e">
        <f>IF(#REF!=6,15,0)</f>
        <v>#REF!</v>
      </c>
      <c r="AO14" s="7" t="e">
        <f>IF(#REF!=7,14,0)</f>
        <v>#REF!</v>
      </c>
      <c r="AP14" s="7" t="e">
        <f>IF(#REF!=8,13,0)</f>
        <v>#REF!</v>
      </c>
      <c r="AQ14" s="7" t="e">
        <f>IF(#REF!=9,12,0)</f>
        <v>#REF!</v>
      </c>
      <c r="AR14" s="7" t="e">
        <f>IF(#REF!=10,11,0)</f>
        <v>#REF!</v>
      </c>
      <c r="AS14" s="7" t="e">
        <f>IF(#REF!=11,10,0)</f>
        <v>#REF!</v>
      </c>
      <c r="AT14" s="7" t="e">
        <f>IF(#REF!=12,9,0)</f>
        <v>#REF!</v>
      </c>
      <c r="AU14" s="7" t="e">
        <f>IF(#REF!=13,8,0)</f>
        <v>#REF!</v>
      </c>
      <c r="AV14" s="7" t="e">
        <f>IF(#REF!=14,7,0)</f>
        <v>#REF!</v>
      </c>
      <c r="AW14" s="7" t="e">
        <f>IF(#REF!=15,6,0)</f>
        <v>#REF!</v>
      </c>
      <c r="AX14" s="7" t="e">
        <f>IF(#REF!=16,5,0)</f>
        <v>#REF!</v>
      </c>
      <c r="AY14" s="7" t="e">
        <f>IF(#REF!=17,4,0)</f>
        <v>#REF!</v>
      </c>
      <c r="AZ14" s="7" t="e">
        <f>IF(#REF!=18,3,0)</f>
        <v>#REF!</v>
      </c>
      <c r="BA14" s="7" t="e">
        <f>IF(#REF!=19,2,0)</f>
        <v>#REF!</v>
      </c>
      <c r="BB14" s="7" t="e">
        <f>IF(#REF!=20,1,0)</f>
        <v>#REF!</v>
      </c>
      <c r="BC14" s="7" t="e">
        <f>IF(#REF!&gt;20,0,0)</f>
        <v>#REF!</v>
      </c>
      <c r="BD14" s="7" t="e">
        <f>IF(#REF!="сх",0,0)</f>
        <v>#REF!</v>
      </c>
      <c r="BE14" s="7" t="e">
        <f t="shared" si="1"/>
        <v>#REF!</v>
      </c>
      <c r="BF14" s="7" t="e">
        <f>IF(#REF!=1,45,0)</f>
        <v>#REF!</v>
      </c>
      <c r="BG14" s="7" t="e">
        <f>IF(#REF!=2,42,0)</f>
        <v>#REF!</v>
      </c>
      <c r="BH14" s="7" t="e">
        <f>IF(#REF!=3,40,0)</f>
        <v>#REF!</v>
      </c>
      <c r="BI14" s="7" t="e">
        <f>IF(#REF!=4,38,0)</f>
        <v>#REF!</v>
      </c>
      <c r="BJ14" s="7" t="e">
        <f>IF(#REF!=5,36,0)</f>
        <v>#REF!</v>
      </c>
      <c r="BK14" s="7" t="e">
        <f>IF(#REF!=6,35,0)</f>
        <v>#REF!</v>
      </c>
      <c r="BL14" s="7" t="e">
        <f>IF(#REF!=7,34,0)</f>
        <v>#REF!</v>
      </c>
      <c r="BM14" s="7" t="e">
        <f>IF(#REF!=8,33,0)</f>
        <v>#REF!</v>
      </c>
      <c r="BN14" s="7" t="e">
        <f>IF(#REF!=9,32,0)</f>
        <v>#REF!</v>
      </c>
      <c r="BO14" s="7" t="e">
        <f>IF(#REF!=10,31,0)</f>
        <v>#REF!</v>
      </c>
      <c r="BP14" s="7" t="e">
        <f>IF(#REF!=11,30,0)</f>
        <v>#REF!</v>
      </c>
      <c r="BQ14" s="7" t="e">
        <f>IF(#REF!=12,29,0)</f>
        <v>#REF!</v>
      </c>
      <c r="BR14" s="7" t="e">
        <f>IF(#REF!=13,28,0)</f>
        <v>#REF!</v>
      </c>
      <c r="BS14" s="7" t="e">
        <f>IF(#REF!=14,27,0)</f>
        <v>#REF!</v>
      </c>
      <c r="BT14" s="7" t="e">
        <f>IF(#REF!=15,26,0)</f>
        <v>#REF!</v>
      </c>
      <c r="BU14" s="7" t="e">
        <f>IF(#REF!=16,25,0)</f>
        <v>#REF!</v>
      </c>
      <c r="BV14" s="7" t="e">
        <f>IF(#REF!=17,24,0)</f>
        <v>#REF!</v>
      </c>
      <c r="BW14" s="7" t="e">
        <f>IF(#REF!=18,23,0)</f>
        <v>#REF!</v>
      </c>
      <c r="BX14" s="7" t="e">
        <f>IF(#REF!=19,22,0)</f>
        <v>#REF!</v>
      </c>
      <c r="BY14" s="7" t="e">
        <f>IF(#REF!=20,21,0)</f>
        <v>#REF!</v>
      </c>
      <c r="BZ14" s="7" t="e">
        <f>IF(#REF!=21,20,0)</f>
        <v>#REF!</v>
      </c>
      <c r="CA14" s="7" t="e">
        <f>IF(#REF!=22,19,0)</f>
        <v>#REF!</v>
      </c>
      <c r="CB14" s="7" t="e">
        <f>IF(#REF!=23,18,0)</f>
        <v>#REF!</v>
      </c>
      <c r="CC14" s="7" t="e">
        <f>IF(#REF!=24,17,0)</f>
        <v>#REF!</v>
      </c>
      <c r="CD14" s="7" t="e">
        <f>IF(#REF!=25,16,0)</f>
        <v>#REF!</v>
      </c>
      <c r="CE14" s="7" t="e">
        <f>IF(#REF!=26,15,0)</f>
        <v>#REF!</v>
      </c>
      <c r="CF14" s="7" t="e">
        <f>IF(#REF!=27,14,0)</f>
        <v>#REF!</v>
      </c>
      <c r="CG14" s="7" t="e">
        <f>IF(#REF!=28,13,0)</f>
        <v>#REF!</v>
      </c>
      <c r="CH14" s="7" t="e">
        <f>IF(#REF!=29,12,0)</f>
        <v>#REF!</v>
      </c>
      <c r="CI14" s="7" t="e">
        <f>IF(#REF!=30,11,0)</f>
        <v>#REF!</v>
      </c>
      <c r="CJ14" s="7" t="e">
        <f>IF(#REF!=31,10,0)</f>
        <v>#REF!</v>
      </c>
      <c r="CK14" s="7" t="e">
        <f>IF(#REF!=32,9,0)</f>
        <v>#REF!</v>
      </c>
      <c r="CL14" s="7" t="e">
        <f>IF(#REF!=33,8,0)</f>
        <v>#REF!</v>
      </c>
      <c r="CM14" s="7" t="e">
        <f>IF(#REF!=34,7,0)</f>
        <v>#REF!</v>
      </c>
      <c r="CN14" s="7" t="e">
        <f>IF(#REF!=35,6,0)</f>
        <v>#REF!</v>
      </c>
      <c r="CO14" s="7" t="e">
        <f>IF(#REF!=36,5,0)</f>
        <v>#REF!</v>
      </c>
      <c r="CP14" s="7" t="e">
        <f>IF(#REF!=37,4,0)</f>
        <v>#REF!</v>
      </c>
      <c r="CQ14" s="7" t="e">
        <f>IF(#REF!=38,3,0)</f>
        <v>#REF!</v>
      </c>
      <c r="CR14" s="7" t="e">
        <f>IF(#REF!=39,2,0)</f>
        <v>#REF!</v>
      </c>
      <c r="CS14" s="7" t="e">
        <f>IF(#REF!=40,1,0)</f>
        <v>#REF!</v>
      </c>
      <c r="CT14" s="7" t="e">
        <f>IF(#REF!&gt;20,0,0)</f>
        <v>#REF!</v>
      </c>
      <c r="CU14" s="7" t="e">
        <f>IF(#REF!="сх",0,0)</f>
        <v>#REF!</v>
      </c>
      <c r="CV14" s="7" t="e">
        <f t="shared" si="2"/>
        <v>#REF!</v>
      </c>
      <c r="CW14" s="7" t="e">
        <f>IF(#REF!=1,45,0)</f>
        <v>#REF!</v>
      </c>
      <c r="CX14" s="7" t="e">
        <f>IF(#REF!=2,42,0)</f>
        <v>#REF!</v>
      </c>
      <c r="CY14" s="7" t="e">
        <f>IF(#REF!=3,40,0)</f>
        <v>#REF!</v>
      </c>
      <c r="CZ14" s="7" t="e">
        <f>IF(#REF!=4,38,0)</f>
        <v>#REF!</v>
      </c>
      <c r="DA14" s="7" t="e">
        <f>IF(#REF!=5,36,0)</f>
        <v>#REF!</v>
      </c>
      <c r="DB14" s="7" t="e">
        <f>IF(#REF!=6,35,0)</f>
        <v>#REF!</v>
      </c>
      <c r="DC14" s="7" t="e">
        <f>IF(#REF!=7,34,0)</f>
        <v>#REF!</v>
      </c>
      <c r="DD14" s="7" t="e">
        <f>IF(#REF!=8,33,0)</f>
        <v>#REF!</v>
      </c>
      <c r="DE14" s="7" t="e">
        <f>IF(#REF!=9,32,0)</f>
        <v>#REF!</v>
      </c>
      <c r="DF14" s="7" t="e">
        <f>IF(#REF!=10,31,0)</f>
        <v>#REF!</v>
      </c>
      <c r="DG14" s="7" t="e">
        <f>IF(#REF!=11,30,0)</f>
        <v>#REF!</v>
      </c>
      <c r="DH14" s="7" t="e">
        <f>IF(#REF!=12,29,0)</f>
        <v>#REF!</v>
      </c>
      <c r="DI14" s="7" t="e">
        <f>IF(#REF!=13,28,0)</f>
        <v>#REF!</v>
      </c>
      <c r="DJ14" s="7" t="e">
        <f>IF(#REF!=14,27,0)</f>
        <v>#REF!</v>
      </c>
      <c r="DK14" s="7" t="e">
        <f>IF(#REF!=15,26,0)</f>
        <v>#REF!</v>
      </c>
      <c r="DL14" s="7" t="e">
        <f>IF(#REF!=16,25,0)</f>
        <v>#REF!</v>
      </c>
      <c r="DM14" s="7" t="e">
        <f>IF(#REF!=17,24,0)</f>
        <v>#REF!</v>
      </c>
      <c r="DN14" s="7" t="e">
        <f>IF(#REF!=18,23,0)</f>
        <v>#REF!</v>
      </c>
      <c r="DO14" s="7" t="e">
        <f>IF(#REF!=19,22,0)</f>
        <v>#REF!</v>
      </c>
      <c r="DP14" s="7" t="e">
        <f>IF(#REF!=20,21,0)</f>
        <v>#REF!</v>
      </c>
      <c r="DQ14" s="7" t="e">
        <f>IF(#REF!=21,20,0)</f>
        <v>#REF!</v>
      </c>
      <c r="DR14" s="7" t="e">
        <f>IF(#REF!=22,19,0)</f>
        <v>#REF!</v>
      </c>
      <c r="DS14" s="7" t="e">
        <f>IF(#REF!=23,18,0)</f>
        <v>#REF!</v>
      </c>
      <c r="DT14" s="7" t="e">
        <f>IF(#REF!=24,17,0)</f>
        <v>#REF!</v>
      </c>
      <c r="DU14" s="7" t="e">
        <f>IF(#REF!=25,16,0)</f>
        <v>#REF!</v>
      </c>
      <c r="DV14" s="7" t="e">
        <f>IF(#REF!=26,15,0)</f>
        <v>#REF!</v>
      </c>
      <c r="DW14" s="7" t="e">
        <f>IF(#REF!=27,14,0)</f>
        <v>#REF!</v>
      </c>
      <c r="DX14" s="7" t="e">
        <f>IF(#REF!=28,13,0)</f>
        <v>#REF!</v>
      </c>
      <c r="DY14" s="7" t="e">
        <f>IF(#REF!=29,12,0)</f>
        <v>#REF!</v>
      </c>
      <c r="DZ14" s="7" t="e">
        <f>IF(#REF!=30,11,0)</f>
        <v>#REF!</v>
      </c>
      <c r="EA14" s="7" t="e">
        <f>IF(#REF!=31,10,0)</f>
        <v>#REF!</v>
      </c>
      <c r="EB14" s="7" t="e">
        <f>IF(#REF!=32,9,0)</f>
        <v>#REF!</v>
      </c>
      <c r="EC14" s="7" t="e">
        <f>IF(#REF!=33,8,0)</f>
        <v>#REF!</v>
      </c>
      <c r="ED14" s="7" t="e">
        <f>IF(#REF!=34,7,0)</f>
        <v>#REF!</v>
      </c>
      <c r="EE14" s="7" t="e">
        <f>IF(#REF!=35,6,0)</f>
        <v>#REF!</v>
      </c>
      <c r="EF14" s="7" t="e">
        <f>IF(#REF!=36,5,0)</f>
        <v>#REF!</v>
      </c>
      <c r="EG14" s="7" t="e">
        <f>IF(#REF!=37,4,0)</f>
        <v>#REF!</v>
      </c>
      <c r="EH14" s="7" t="e">
        <f>IF(#REF!=38,3,0)</f>
        <v>#REF!</v>
      </c>
      <c r="EI14" s="7" t="e">
        <f>IF(#REF!=39,2,0)</f>
        <v>#REF!</v>
      </c>
      <c r="EJ14" s="7" t="e">
        <f>IF(#REF!=40,1,0)</f>
        <v>#REF!</v>
      </c>
      <c r="EK14" s="7" t="e">
        <f>IF(#REF!&gt;20,0,0)</f>
        <v>#REF!</v>
      </c>
      <c r="EL14" s="7" t="e">
        <f>IF(#REF!="сх",0,0)</f>
        <v>#REF!</v>
      </c>
      <c r="EM14" s="7" t="e">
        <f t="shared" si="3"/>
        <v>#REF!</v>
      </c>
      <c r="EN14" s="7"/>
      <c r="EO14" s="7" t="e">
        <f>IF(#REF!="сх","ноль",IF(#REF!&gt;0,#REF!,"Ноль"))</f>
        <v>#REF!</v>
      </c>
      <c r="EP14" s="7" t="e">
        <f>IF(#REF!="сх","ноль",IF(#REF!&gt;0,#REF!,"Ноль"))</f>
        <v>#REF!</v>
      </c>
      <c r="EQ14" s="7"/>
      <c r="ER14" s="7" t="e">
        <f t="shared" si="4"/>
        <v>#REF!</v>
      </c>
      <c r="ES14" s="7" t="e">
        <f>IF(#REF!=#REF!,IF(#REF!&lt;#REF!,#REF!,EW14),#REF!)</f>
        <v>#REF!</v>
      </c>
      <c r="ET14" s="7" t="e">
        <f>IF(#REF!=#REF!,IF(#REF!&lt;#REF!,0,1))</f>
        <v>#REF!</v>
      </c>
      <c r="EU14" s="7" t="e">
        <f>IF(AND(ER14&gt;=21,ER14&lt;&gt;0),ER14,IF(#REF!&lt;#REF!,"СТОП",ES14+ET14))</f>
        <v>#REF!</v>
      </c>
      <c r="EV14" s="7"/>
      <c r="EW14" s="7">
        <v>15</v>
      </c>
      <c r="EX14" s="7">
        <v>16</v>
      </c>
      <c r="EY14" s="7"/>
      <c r="EZ14" s="9" t="e">
        <f>IF(#REF!=1,25,0)</f>
        <v>#REF!</v>
      </c>
      <c r="FA14" s="9" t="e">
        <f>IF(#REF!=2,22,0)</f>
        <v>#REF!</v>
      </c>
      <c r="FB14" s="9" t="e">
        <f>IF(#REF!=3,20,0)</f>
        <v>#REF!</v>
      </c>
      <c r="FC14" s="9" t="e">
        <f>IF(#REF!=4,18,0)</f>
        <v>#REF!</v>
      </c>
      <c r="FD14" s="9" t="e">
        <f>IF(#REF!=5,16,0)</f>
        <v>#REF!</v>
      </c>
      <c r="FE14" s="9" t="e">
        <f>IF(#REF!=6,15,0)</f>
        <v>#REF!</v>
      </c>
      <c r="FF14" s="9" t="e">
        <f>IF(#REF!=7,14,0)</f>
        <v>#REF!</v>
      </c>
      <c r="FG14" s="9" t="e">
        <f>IF(#REF!=8,13,0)</f>
        <v>#REF!</v>
      </c>
      <c r="FH14" s="9" t="e">
        <f>IF(#REF!=9,12,0)</f>
        <v>#REF!</v>
      </c>
      <c r="FI14" s="9" t="e">
        <f>IF(#REF!=10,11,0)</f>
        <v>#REF!</v>
      </c>
      <c r="FJ14" s="9" t="e">
        <f>IF(#REF!=11,10,0)</f>
        <v>#REF!</v>
      </c>
      <c r="FK14" s="9" t="e">
        <f>IF(#REF!=12,9,0)</f>
        <v>#REF!</v>
      </c>
      <c r="FL14" s="9" t="e">
        <f>IF(#REF!=13,8,0)</f>
        <v>#REF!</v>
      </c>
      <c r="FM14" s="9" t="e">
        <f>IF(#REF!=14,7,0)</f>
        <v>#REF!</v>
      </c>
      <c r="FN14" s="9" t="e">
        <f>IF(#REF!=15,6,0)</f>
        <v>#REF!</v>
      </c>
      <c r="FO14" s="9" t="e">
        <f>IF(#REF!=16,5,0)</f>
        <v>#REF!</v>
      </c>
      <c r="FP14" s="9" t="e">
        <f>IF(#REF!=17,4,0)</f>
        <v>#REF!</v>
      </c>
      <c r="FQ14" s="9" t="e">
        <f>IF(#REF!=18,3,0)</f>
        <v>#REF!</v>
      </c>
      <c r="FR14" s="9" t="e">
        <f>IF(#REF!=19,2,0)</f>
        <v>#REF!</v>
      </c>
      <c r="FS14" s="9" t="e">
        <f>IF(#REF!=20,1,0)</f>
        <v>#REF!</v>
      </c>
      <c r="FT14" s="9" t="e">
        <f>IF(#REF!&gt;20,0,0)</f>
        <v>#REF!</v>
      </c>
      <c r="FU14" s="9" t="e">
        <f>IF(#REF!="сх",0,0)</f>
        <v>#REF!</v>
      </c>
      <c r="FV14" s="9" t="e">
        <f t="shared" si="5"/>
        <v>#REF!</v>
      </c>
      <c r="FW14" s="9" t="e">
        <f>IF(#REF!=1,25,0)</f>
        <v>#REF!</v>
      </c>
      <c r="FX14" s="9" t="e">
        <f>IF(#REF!=2,22,0)</f>
        <v>#REF!</v>
      </c>
      <c r="FY14" s="9" t="e">
        <f>IF(#REF!=3,20,0)</f>
        <v>#REF!</v>
      </c>
      <c r="FZ14" s="9" t="e">
        <f>IF(#REF!=4,18,0)</f>
        <v>#REF!</v>
      </c>
      <c r="GA14" s="9" t="e">
        <f>IF(#REF!=5,16,0)</f>
        <v>#REF!</v>
      </c>
      <c r="GB14" s="9" t="e">
        <f>IF(#REF!=6,15,0)</f>
        <v>#REF!</v>
      </c>
      <c r="GC14" s="9" t="e">
        <f>IF(#REF!=7,14,0)</f>
        <v>#REF!</v>
      </c>
      <c r="GD14" s="9" t="e">
        <f>IF(#REF!=8,13,0)</f>
        <v>#REF!</v>
      </c>
      <c r="GE14" s="9" t="e">
        <f>IF(#REF!=9,12,0)</f>
        <v>#REF!</v>
      </c>
      <c r="GF14" s="9" t="e">
        <f>IF(#REF!=10,11,0)</f>
        <v>#REF!</v>
      </c>
      <c r="GG14" s="9" t="e">
        <f>IF(#REF!=11,10,0)</f>
        <v>#REF!</v>
      </c>
      <c r="GH14" s="9" t="e">
        <f>IF(#REF!=12,9,0)</f>
        <v>#REF!</v>
      </c>
      <c r="GI14" s="9" t="e">
        <f>IF(#REF!=13,8,0)</f>
        <v>#REF!</v>
      </c>
      <c r="GJ14" s="9" t="e">
        <f>IF(#REF!=14,7,0)</f>
        <v>#REF!</v>
      </c>
      <c r="GK14" s="9" t="e">
        <f>IF(#REF!=15,6,0)</f>
        <v>#REF!</v>
      </c>
      <c r="GL14" s="9" t="e">
        <f>IF(#REF!=16,5,0)</f>
        <v>#REF!</v>
      </c>
      <c r="GM14" s="9" t="e">
        <f>IF(#REF!=17,4,0)</f>
        <v>#REF!</v>
      </c>
      <c r="GN14" s="9" t="e">
        <f>IF(#REF!=18,3,0)</f>
        <v>#REF!</v>
      </c>
      <c r="GO14" s="9" t="e">
        <f>IF(#REF!=19,2,0)</f>
        <v>#REF!</v>
      </c>
      <c r="GP14" s="9" t="e">
        <f>IF(#REF!=20,1,0)</f>
        <v>#REF!</v>
      </c>
      <c r="GQ14" s="9" t="e">
        <f>IF(#REF!&gt;20,0,0)</f>
        <v>#REF!</v>
      </c>
      <c r="GR14" s="9" t="e">
        <f>IF(#REF!="сх",0,0)</f>
        <v>#REF!</v>
      </c>
      <c r="GS14" s="9" t="e">
        <f t="shared" si="6"/>
        <v>#REF!</v>
      </c>
      <c r="GT14" s="9" t="e">
        <f>IF(#REF!=1,100,0)</f>
        <v>#REF!</v>
      </c>
      <c r="GU14" s="9" t="e">
        <f>IF(#REF!=2,98,0)</f>
        <v>#REF!</v>
      </c>
      <c r="GV14" s="9" t="e">
        <f>IF(#REF!=3,95,0)</f>
        <v>#REF!</v>
      </c>
      <c r="GW14" s="9" t="e">
        <f>IF(#REF!=4,93,0)</f>
        <v>#REF!</v>
      </c>
      <c r="GX14" s="9" t="e">
        <f>IF(#REF!=5,90,0)</f>
        <v>#REF!</v>
      </c>
      <c r="GY14" s="9" t="e">
        <f>IF(#REF!=6,88,0)</f>
        <v>#REF!</v>
      </c>
      <c r="GZ14" s="9" t="e">
        <f>IF(#REF!=7,85,0)</f>
        <v>#REF!</v>
      </c>
      <c r="HA14" s="9" t="e">
        <f>IF(#REF!=8,83,0)</f>
        <v>#REF!</v>
      </c>
      <c r="HB14" s="9" t="e">
        <f>IF(#REF!=9,80,0)</f>
        <v>#REF!</v>
      </c>
      <c r="HC14" s="9" t="e">
        <f>IF(#REF!=10,78,0)</f>
        <v>#REF!</v>
      </c>
      <c r="HD14" s="9" t="e">
        <f>IF(#REF!=11,75,0)</f>
        <v>#REF!</v>
      </c>
      <c r="HE14" s="9" t="e">
        <f>IF(#REF!=12,73,0)</f>
        <v>#REF!</v>
      </c>
      <c r="HF14" s="9" t="e">
        <f>IF(#REF!=13,70,0)</f>
        <v>#REF!</v>
      </c>
      <c r="HG14" s="9" t="e">
        <f>IF(#REF!=14,68,0)</f>
        <v>#REF!</v>
      </c>
      <c r="HH14" s="9" t="e">
        <f>IF(#REF!=15,65,0)</f>
        <v>#REF!</v>
      </c>
      <c r="HI14" s="9" t="e">
        <f>IF(#REF!=16,63,0)</f>
        <v>#REF!</v>
      </c>
      <c r="HJ14" s="9" t="e">
        <f>IF(#REF!=17,60,0)</f>
        <v>#REF!</v>
      </c>
      <c r="HK14" s="9" t="e">
        <f>IF(#REF!=18,58,0)</f>
        <v>#REF!</v>
      </c>
      <c r="HL14" s="9" t="e">
        <f>IF(#REF!=19,55,0)</f>
        <v>#REF!</v>
      </c>
      <c r="HM14" s="9" t="e">
        <f>IF(#REF!=20,53,0)</f>
        <v>#REF!</v>
      </c>
      <c r="HN14" s="9" t="e">
        <f>IF(#REF!&gt;20,0,0)</f>
        <v>#REF!</v>
      </c>
      <c r="HO14" s="9" t="e">
        <f>IF(#REF!="сх",0,0)</f>
        <v>#REF!</v>
      </c>
      <c r="HP14" s="9" t="e">
        <f t="shared" si="7"/>
        <v>#REF!</v>
      </c>
      <c r="HQ14" s="9" t="e">
        <f>IF(#REF!=1,100,0)</f>
        <v>#REF!</v>
      </c>
      <c r="HR14" s="9" t="e">
        <f>IF(#REF!=2,98,0)</f>
        <v>#REF!</v>
      </c>
      <c r="HS14" s="9" t="e">
        <f>IF(#REF!=3,95,0)</f>
        <v>#REF!</v>
      </c>
      <c r="HT14" s="9" t="e">
        <f>IF(#REF!=4,93,0)</f>
        <v>#REF!</v>
      </c>
      <c r="HU14" s="9" t="e">
        <f>IF(#REF!=5,90,0)</f>
        <v>#REF!</v>
      </c>
      <c r="HV14" s="9" t="e">
        <f>IF(#REF!=6,88,0)</f>
        <v>#REF!</v>
      </c>
      <c r="HW14" s="9" t="e">
        <f>IF(#REF!=7,85,0)</f>
        <v>#REF!</v>
      </c>
      <c r="HX14" s="9" t="e">
        <f>IF(#REF!=8,83,0)</f>
        <v>#REF!</v>
      </c>
      <c r="HY14" s="9" t="e">
        <f>IF(#REF!=9,80,0)</f>
        <v>#REF!</v>
      </c>
      <c r="HZ14" s="9" t="e">
        <f>IF(#REF!=10,78,0)</f>
        <v>#REF!</v>
      </c>
      <c r="IA14" s="9" t="e">
        <f>IF(#REF!=11,75,0)</f>
        <v>#REF!</v>
      </c>
      <c r="IB14" s="9" t="e">
        <f>IF(#REF!=12,73,0)</f>
        <v>#REF!</v>
      </c>
      <c r="IC14" s="9" t="e">
        <f>IF(#REF!=13,70,0)</f>
        <v>#REF!</v>
      </c>
      <c r="ID14" s="9" t="e">
        <f>IF(#REF!=14,68,0)</f>
        <v>#REF!</v>
      </c>
      <c r="IE14" s="9" t="e">
        <f>IF(#REF!=15,65,0)</f>
        <v>#REF!</v>
      </c>
      <c r="IF14" s="9" t="e">
        <f>IF(#REF!=16,63,0)</f>
        <v>#REF!</v>
      </c>
      <c r="IG14" s="9" t="e">
        <f>IF(#REF!=17,60,0)</f>
        <v>#REF!</v>
      </c>
      <c r="IH14" s="9" t="e">
        <f>IF(#REF!=18,58,0)</f>
        <v>#REF!</v>
      </c>
      <c r="II14" s="9" t="e">
        <f>IF(#REF!=19,55,0)</f>
        <v>#REF!</v>
      </c>
      <c r="IJ14" s="9" t="e">
        <f>IF(#REF!=20,53,0)</f>
        <v>#REF!</v>
      </c>
      <c r="IK14" s="9" t="e">
        <f>IF(#REF!&gt;20,0,0)</f>
        <v>#REF!</v>
      </c>
      <c r="IL14" s="9" t="e">
        <f>IF(#REF!="сх",0,0)</f>
        <v>#REF!</v>
      </c>
      <c r="IM14" s="9" t="e">
        <f t="shared" si="8"/>
        <v>#REF!</v>
      </c>
      <c r="IN14" s="7"/>
      <c r="IO14" s="7"/>
      <c r="IP14" s="7"/>
      <c r="IQ14" s="7"/>
      <c r="IR14" s="7"/>
      <c r="IS14" s="7"/>
      <c r="IT14" s="7"/>
      <c r="IU14" s="7"/>
      <c r="IV14" s="7"/>
    </row>
    <row r="15" spans="1:256" s="1" customFormat="1" ht="35.25">
      <c r="A15" s="52">
        <v>5</v>
      </c>
      <c r="B15" s="53">
        <v>201</v>
      </c>
      <c r="C15" s="62" t="s">
        <v>69</v>
      </c>
      <c r="D15" s="53" t="s">
        <v>36</v>
      </c>
      <c r="E15" s="54" t="s">
        <v>58</v>
      </c>
      <c r="F15" s="66" t="s">
        <v>64</v>
      </c>
      <c r="G15" s="62" t="s">
        <v>70</v>
      </c>
      <c r="H15" s="53" t="s">
        <v>71</v>
      </c>
      <c r="I15" s="6" t="e">
        <f>#REF!+#REF!</f>
        <v>#REF!</v>
      </c>
      <c r="J15" s="7"/>
      <c r="K15" s="8"/>
      <c r="L15" s="7" t="e">
        <f>IF(#REF!=1,25,0)</f>
        <v>#REF!</v>
      </c>
      <c r="M15" s="7" t="e">
        <f>IF(#REF!=2,22,0)</f>
        <v>#REF!</v>
      </c>
      <c r="N15" s="7" t="e">
        <f>IF(#REF!=3,20,0)</f>
        <v>#REF!</v>
      </c>
      <c r="O15" s="7" t="e">
        <f>IF(#REF!=4,18,0)</f>
        <v>#REF!</v>
      </c>
      <c r="P15" s="7" t="e">
        <f>IF(#REF!=5,16,0)</f>
        <v>#REF!</v>
      </c>
      <c r="Q15" s="7" t="e">
        <f>IF(#REF!=6,15,0)</f>
        <v>#REF!</v>
      </c>
      <c r="R15" s="7" t="e">
        <f>IF(#REF!=7,14,0)</f>
        <v>#REF!</v>
      </c>
      <c r="S15" s="7" t="e">
        <f>IF(#REF!=8,13,0)</f>
        <v>#REF!</v>
      </c>
      <c r="T15" s="7" t="e">
        <f>IF(#REF!=9,12,0)</f>
        <v>#REF!</v>
      </c>
      <c r="U15" s="7" t="e">
        <f>IF(#REF!=10,11,0)</f>
        <v>#REF!</v>
      </c>
      <c r="V15" s="7" t="e">
        <f>IF(#REF!=11,10,0)</f>
        <v>#REF!</v>
      </c>
      <c r="W15" s="7" t="e">
        <f>IF(#REF!=12,9,0)</f>
        <v>#REF!</v>
      </c>
      <c r="X15" s="7" t="e">
        <f>IF(#REF!=13,8,0)</f>
        <v>#REF!</v>
      </c>
      <c r="Y15" s="7" t="e">
        <f>IF(#REF!=14,7,0)</f>
        <v>#REF!</v>
      </c>
      <c r="Z15" s="7" t="e">
        <f>IF(#REF!=15,6,0)</f>
        <v>#REF!</v>
      </c>
      <c r="AA15" s="7" t="e">
        <f>IF(#REF!=16,5,0)</f>
        <v>#REF!</v>
      </c>
      <c r="AB15" s="7" t="e">
        <f>IF(#REF!=17,4,0)</f>
        <v>#REF!</v>
      </c>
      <c r="AC15" s="7" t="e">
        <f>IF(#REF!=18,3,0)</f>
        <v>#REF!</v>
      </c>
      <c r="AD15" s="7" t="e">
        <f>IF(#REF!=19,2,0)</f>
        <v>#REF!</v>
      </c>
      <c r="AE15" s="7" t="e">
        <f>IF(#REF!=20,1,0)</f>
        <v>#REF!</v>
      </c>
      <c r="AF15" s="7" t="e">
        <f>IF(#REF!&gt;20,0,0)</f>
        <v>#REF!</v>
      </c>
      <c r="AG15" s="7" t="e">
        <f>IF(#REF!="сх",0,0)</f>
        <v>#REF!</v>
      </c>
      <c r="AH15" s="7" t="e">
        <f t="shared" si="0"/>
        <v>#REF!</v>
      </c>
      <c r="AI15" s="7" t="e">
        <f>IF(#REF!=1,25,0)</f>
        <v>#REF!</v>
      </c>
      <c r="AJ15" s="7" t="e">
        <f>IF(#REF!=2,22,0)</f>
        <v>#REF!</v>
      </c>
      <c r="AK15" s="7" t="e">
        <f>IF(#REF!=3,20,0)</f>
        <v>#REF!</v>
      </c>
      <c r="AL15" s="7" t="e">
        <f>IF(#REF!=4,18,0)</f>
        <v>#REF!</v>
      </c>
      <c r="AM15" s="7" t="e">
        <f>IF(#REF!=5,16,0)</f>
        <v>#REF!</v>
      </c>
      <c r="AN15" s="7" t="e">
        <f>IF(#REF!=6,15,0)</f>
        <v>#REF!</v>
      </c>
      <c r="AO15" s="7" t="e">
        <f>IF(#REF!=7,14,0)</f>
        <v>#REF!</v>
      </c>
      <c r="AP15" s="7" t="e">
        <f>IF(#REF!=8,13,0)</f>
        <v>#REF!</v>
      </c>
      <c r="AQ15" s="7" t="e">
        <f>IF(#REF!=9,12,0)</f>
        <v>#REF!</v>
      </c>
      <c r="AR15" s="7" t="e">
        <f>IF(#REF!=10,11,0)</f>
        <v>#REF!</v>
      </c>
      <c r="AS15" s="7" t="e">
        <f>IF(#REF!=11,10,0)</f>
        <v>#REF!</v>
      </c>
      <c r="AT15" s="7" t="e">
        <f>IF(#REF!=12,9,0)</f>
        <v>#REF!</v>
      </c>
      <c r="AU15" s="7" t="e">
        <f>IF(#REF!=13,8,0)</f>
        <v>#REF!</v>
      </c>
      <c r="AV15" s="7" t="e">
        <f>IF(#REF!=14,7,0)</f>
        <v>#REF!</v>
      </c>
      <c r="AW15" s="7" t="e">
        <f>IF(#REF!=15,6,0)</f>
        <v>#REF!</v>
      </c>
      <c r="AX15" s="7" t="e">
        <f>IF(#REF!=16,5,0)</f>
        <v>#REF!</v>
      </c>
      <c r="AY15" s="7" t="e">
        <f>IF(#REF!=17,4,0)</f>
        <v>#REF!</v>
      </c>
      <c r="AZ15" s="7" t="e">
        <f>IF(#REF!=18,3,0)</f>
        <v>#REF!</v>
      </c>
      <c r="BA15" s="7" t="e">
        <f>IF(#REF!=19,2,0)</f>
        <v>#REF!</v>
      </c>
      <c r="BB15" s="7" t="e">
        <f>IF(#REF!=20,1,0)</f>
        <v>#REF!</v>
      </c>
      <c r="BC15" s="7" t="e">
        <f>IF(#REF!&gt;20,0,0)</f>
        <v>#REF!</v>
      </c>
      <c r="BD15" s="7" t="e">
        <f>IF(#REF!="сх",0,0)</f>
        <v>#REF!</v>
      </c>
      <c r="BE15" s="7" t="e">
        <f t="shared" si="1"/>
        <v>#REF!</v>
      </c>
      <c r="BF15" s="7" t="e">
        <f>IF(#REF!=1,45,0)</f>
        <v>#REF!</v>
      </c>
      <c r="BG15" s="7" t="e">
        <f>IF(#REF!=2,42,0)</f>
        <v>#REF!</v>
      </c>
      <c r="BH15" s="7" t="e">
        <f>IF(#REF!=3,40,0)</f>
        <v>#REF!</v>
      </c>
      <c r="BI15" s="7" t="e">
        <f>IF(#REF!=4,38,0)</f>
        <v>#REF!</v>
      </c>
      <c r="BJ15" s="7" t="e">
        <f>IF(#REF!=5,36,0)</f>
        <v>#REF!</v>
      </c>
      <c r="BK15" s="7" t="e">
        <f>IF(#REF!=6,35,0)</f>
        <v>#REF!</v>
      </c>
      <c r="BL15" s="7" t="e">
        <f>IF(#REF!=7,34,0)</f>
        <v>#REF!</v>
      </c>
      <c r="BM15" s="7" t="e">
        <f>IF(#REF!=8,33,0)</f>
        <v>#REF!</v>
      </c>
      <c r="BN15" s="7" t="e">
        <f>IF(#REF!=9,32,0)</f>
        <v>#REF!</v>
      </c>
      <c r="BO15" s="7" t="e">
        <f>IF(#REF!=10,31,0)</f>
        <v>#REF!</v>
      </c>
      <c r="BP15" s="7" t="e">
        <f>IF(#REF!=11,30,0)</f>
        <v>#REF!</v>
      </c>
      <c r="BQ15" s="7" t="e">
        <f>IF(#REF!=12,29,0)</f>
        <v>#REF!</v>
      </c>
      <c r="BR15" s="7" t="e">
        <f>IF(#REF!=13,28,0)</f>
        <v>#REF!</v>
      </c>
      <c r="BS15" s="7" t="e">
        <f>IF(#REF!=14,27,0)</f>
        <v>#REF!</v>
      </c>
      <c r="BT15" s="7" t="e">
        <f>IF(#REF!=15,26,0)</f>
        <v>#REF!</v>
      </c>
      <c r="BU15" s="7" t="e">
        <f>IF(#REF!=16,25,0)</f>
        <v>#REF!</v>
      </c>
      <c r="BV15" s="7" t="e">
        <f>IF(#REF!=17,24,0)</f>
        <v>#REF!</v>
      </c>
      <c r="BW15" s="7" t="e">
        <f>IF(#REF!=18,23,0)</f>
        <v>#REF!</v>
      </c>
      <c r="BX15" s="7" t="e">
        <f>IF(#REF!=19,22,0)</f>
        <v>#REF!</v>
      </c>
      <c r="BY15" s="7" t="e">
        <f>IF(#REF!=20,21,0)</f>
        <v>#REF!</v>
      </c>
      <c r="BZ15" s="7" t="e">
        <f>IF(#REF!=21,20,0)</f>
        <v>#REF!</v>
      </c>
      <c r="CA15" s="7" t="e">
        <f>IF(#REF!=22,19,0)</f>
        <v>#REF!</v>
      </c>
      <c r="CB15" s="7" t="e">
        <f>IF(#REF!=23,18,0)</f>
        <v>#REF!</v>
      </c>
      <c r="CC15" s="7" t="e">
        <f>IF(#REF!=24,17,0)</f>
        <v>#REF!</v>
      </c>
      <c r="CD15" s="7" t="e">
        <f>IF(#REF!=25,16,0)</f>
        <v>#REF!</v>
      </c>
      <c r="CE15" s="7" t="e">
        <f>IF(#REF!=26,15,0)</f>
        <v>#REF!</v>
      </c>
      <c r="CF15" s="7" t="e">
        <f>IF(#REF!=27,14,0)</f>
        <v>#REF!</v>
      </c>
      <c r="CG15" s="7" t="e">
        <f>IF(#REF!=28,13,0)</f>
        <v>#REF!</v>
      </c>
      <c r="CH15" s="7" t="e">
        <f>IF(#REF!=29,12,0)</f>
        <v>#REF!</v>
      </c>
      <c r="CI15" s="7" t="e">
        <f>IF(#REF!=30,11,0)</f>
        <v>#REF!</v>
      </c>
      <c r="CJ15" s="7" t="e">
        <f>IF(#REF!=31,10,0)</f>
        <v>#REF!</v>
      </c>
      <c r="CK15" s="7" t="e">
        <f>IF(#REF!=32,9,0)</f>
        <v>#REF!</v>
      </c>
      <c r="CL15" s="7" t="e">
        <f>IF(#REF!=33,8,0)</f>
        <v>#REF!</v>
      </c>
      <c r="CM15" s="7" t="e">
        <f>IF(#REF!=34,7,0)</f>
        <v>#REF!</v>
      </c>
      <c r="CN15" s="7" t="e">
        <f>IF(#REF!=35,6,0)</f>
        <v>#REF!</v>
      </c>
      <c r="CO15" s="7" t="e">
        <f>IF(#REF!=36,5,0)</f>
        <v>#REF!</v>
      </c>
      <c r="CP15" s="7" t="e">
        <f>IF(#REF!=37,4,0)</f>
        <v>#REF!</v>
      </c>
      <c r="CQ15" s="7" t="e">
        <f>IF(#REF!=38,3,0)</f>
        <v>#REF!</v>
      </c>
      <c r="CR15" s="7" t="e">
        <f>IF(#REF!=39,2,0)</f>
        <v>#REF!</v>
      </c>
      <c r="CS15" s="7" t="e">
        <f>IF(#REF!=40,1,0)</f>
        <v>#REF!</v>
      </c>
      <c r="CT15" s="7" t="e">
        <f>IF(#REF!&gt;20,0,0)</f>
        <v>#REF!</v>
      </c>
      <c r="CU15" s="7" t="e">
        <f>IF(#REF!="сх",0,0)</f>
        <v>#REF!</v>
      </c>
      <c r="CV15" s="7" t="e">
        <f t="shared" si="2"/>
        <v>#REF!</v>
      </c>
      <c r="CW15" s="7" t="e">
        <f>IF(#REF!=1,45,0)</f>
        <v>#REF!</v>
      </c>
      <c r="CX15" s="7" t="e">
        <f>IF(#REF!=2,42,0)</f>
        <v>#REF!</v>
      </c>
      <c r="CY15" s="7" t="e">
        <f>IF(#REF!=3,40,0)</f>
        <v>#REF!</v>
      </c>
      <c r="CZ15" s="7" t="e">
        <f>IF(#REF!=4,38,0)</f>
        <v>#REF!</v>
      </c>
      <c r="DA15" s="7" t="e">
        <f>IF(#REF!=5,36,0)</f>
        <v>#REF!</v>
      </c>
      <c r="DB15" s="7" t="e">
        <f>IF(#REF!=6,35,0)</f>
        <v>#REF!</v>
      </c>
      <c r="DC15" s="7" t="e">
        <f>IF(#REF!=7,34,0)</f>
        <v>#REF!</v>
      </c>
      <c r="DD15" s="7" t="e">
        <f>IF(#REF!=8,33,0)</f>
        <v>#REF!</v>
      </c>
      <c r="DE15" s="7" t="e">
        <f>IF(#REF!=9,32,0)</f>
        <v>#REF!</v>
      </c>
      <c r="DF15" s="7" t="e">
        <f>IF(#REF!=10,31,0)</f>
        <v>#REF!</v>
      </c>
      <c r="DG15" s="7" t="e">
        <f>IF(#REF!=11,30,0)</f>
        <v>#REF!</v>
      </c>
      <c r="DH15" s="7" t="e">
        <f>IF(#REF!=12,29,0)</f>
        <v>#REF!</v>
      </c>
      <c r="DI15" s="7" t="e">
        <f>IF(#REF!=13,28,0)</f>
        <v>#REF!</v>
      </c>
      <c r="DJ15" s="7" t="e">
        <f>IF(#REF!=14,27,0)</f>
        <v>#REF!</v>
      </c>
      <c r="DK15" s="7" t="e">
        <f>IF(#REF!=15,26,0)</f>
        <v>#REF!</v>
      </c>
      <c r="DL15" s="7" t="e">
        <f>IF(#REF!=16,25,0)</f>
        <v>#REF!</v>
      </c>
      <c r="DM15" s="7" t="e">
        <f>IF(#REF!=17,24,0)</f>
        <v>#REF!</v>
      </c>
      <c r="DN15" s="7" t="e">
        <f>IF(#REF!=18,23,0)</f>
        <v>#REF!</v>
      </c>
      <c r="DO15" s="7" t="e">
        <f>IF(#REF!=19,22,0)</f>
        <v>#REF!</v>
      </c>
      <c r="DP15" s="7" t="e">
        <f>IF(#REF!=20,21,0)</f>
        <v>#REF!</v>
      </c>
      <c r="DQ15" s="7" t="e">
        <f>IF(#REF!=21,20,0)</f>
        <v>#REF!</v>
      </c>
      <c r="DR15" s="7" t="e">
        <f>IF(#REF!=22,19,0)</f>
        <v>#REF!</v>
      </c>
      <c r="DS15" s="7" t="e">
        <f>IF(#REF!=23,18,0)</f>
        <v>#REF!</v>
      </c>
      <c r="DT15" s="7" t="e">
        <f>IF(#REF!=24,17,0)</f>
        <v>#REF!</v>
      </c>
      <c r="DU15" s="7" t="e">
        <f>IF(#REF!=25,16,0)</f>
        <v>#REF!</v>
      </c>
      <c r="DV15" s="7" t="e">
        <f>IF(#REF!=26,15,0)</f>
        <v>#REF!</v>
      </c>
      <c r="DW15" s="7" t="e">
        <f>IF(#REF!=27,14,0)</f>
        <v>#REF!</v>
      </c>
      <c r="DX15" s="7" t="e">
        <f>IF(#REF!=28,13,0)</f>
        <v>#REF!</v>
      </c>
      <c r="DY15" s="7" t="e">
        <f>IF(#REF!=29,12,0)</f>
        <v>#REF!</v>
      </c>
      <c r="DZ15" s="7" t="e">
        <f>IF(#REF!=30,11,0)</f>
        <v>#REF!</v>
      </c>
      <c r="EA15" s="7" t="e">
        <f>IF(#REF!=31,10,0)</f>
        <v>#REF!</v>
      </c>
      <c r="EB15" s="7" t="e">
        <f>IF(#REF!=32,9,0)</f>
        <v>#REF!</v>
      </c>
      <c r="EC15" s="7" t="e">
        <f>IF(#REF!=33,8,0)</f>
        <v>#REF!</v>
      </c>
      <c r="ED15" s="7" t="e">
        <f>IF(#REF!=34,7,0)</f>
        <v>#REF!</v>
      </c>
      <c r="EE15" s="7" t="e">
        <f>IF(#REF!=35,6,0)</f>
        <v>#REF!</v>
      </c>
      <c r="EF15" s="7" t="e">
        <f>IF(#REF!=36,5,0)</f>
        <v>#REF!</v>
      </c>
      <c r="EG15" s="7" t="e">
        <f>IF(#REF!=37,4,0)</f>
        <v>#REF!</v>
      </c>
      <c r="EH15" s="7" t="e">
        <f>IF(#REF!=38,3,0)</f>
        <v>#REF!</v>
      </c>
      <c r="EI15" s="7" t="e">
        <f>IF(#REF!=39,2,0)</f>
        <v>#REF!</v>
      </c>
      <c r="EJ15" s="7" t="e">
        <f>IF(#REF!=40,1,0)</f>
        <v>#REF!</v>
      </c>
      <c r="EK15" s="7" t="e">
        <f>IF(#REF!&gt;20,0,0)</f>
        <v>#REF!</v>
      </c>
      <c r="EL15" s="7" t="e">
        <f>IF(#REF!="сх",0,0)</f>
        <v>#REF!</v>
      </c>
      <c r="EM15" s="7" t="e">
        <f t="shared" si="3"/>
        <v>#REF!</v>
      </c>
      <c r="EN15" s="7"/>
      <c r="EO15" s="7" t="e">
        <f>IF(#REF!="сх","ноль",IF(#REF!&gt;0,#REF!,"Ноль"))</f>
        <v>#REF!</v>
      </c>
      <c r="EP15" s="7" t="e">
        <f>IF(#REF!="сх","ноль",IF(#REF!&gt;0,#REF!,"Ноль"))</f>
        <v>#REF!</v>
      </c>
      <c r="EQ15" s="7"/>
      <c r="ER15" s="7" t="e">
        <f t="shared" si="4"/>
        <v>#REF!</v>
      </c>
      <c r="ES15" s="7" t="e">
        <f>IF(#REF!=#REF!,IF(#REF!&lt;#REF!,#REF!,EW15),#REF!)</f>
        <v>#REF!</v>
      </c>
      <c r="ET15" s="7" t="e">
        <f>IF(#REF!=#REF!,IF(#REF!&lt;#REF!,0,1))</f>
        <v>#REF!</v>
      </c>
      <c r="EU15" s="7" t="e">
        <f>IF(AND(ER15&gt;=21,ER15&lt;&gt;0),ER15,IF(#REF!&lt;#REF!,"СТОП",ES15+ET15))</f>
        <v>#REF!</v>
      </c>
      <c r="EV15" s="7"/>
      <c r="EW15" s="7">
        <v>15</v>
      </c>
      <c r="EX15" s="7">
        <v>16</v>
      </c>
      <c r="EY15" s="7"/>
      <c r="EZ15" s="9" t="e">
        <f>IF(#REF!=1,25,0)</f>
        <v>#REF!</v>
      </c>
      <c r="FA15" s="9" t="e">
        <f>IF(#REF!=2,22,0)</f>
        <v>#REF!</v>
      </c>
      <c r="FB15" s="9" t="e">
        <f>IF(#REF!=3,20,0)</f>
        <v>#REF!</v>
      </c>
      <c r="FC15" s="9" t="e">
        <f>IF(#REF!=4,18,0)</f>
        <v>#REF!</v>
      </c>
      <c r="FD15" s="9" t="e">
        <f>IF(#REF!=5,16,0)</f>
        <v>#REF!</v>
      </c>
      <c r="FE15" s="9" t="e">
        <f>IF(#REF!=6,15,0)</f>
        <v>#REF!</v>
      </c>
      <c r="FF15" s="9" t="e">
        <f>IF(#REF!=7,14,0)</f>
        <v>#REF!</v>
      </c>
      <c r="FG15" s="9" t="e">
        <f>IF(#REF!=8,13,0)</f>
        <v>#REF!</v>
      </c>
      <c r="FH15" s="9" t="e">
        <f>IF(#REF!=9,12,0)</f>
        <v>#REF!</v>
      </c>
      <c r="FI15" s="9" t="e">
        <f>IF(#REF!=10,11,0)</f>
        <v>#REF!</v>
      </c>
      <c r="FJ15" s="9" t="e">
        <f>IF(#REF!=11,10,0)</f>
        <v>#REF!</v>
      </c>
      <c r="FK15" s="9" t="e">
        <f>IF(#REF!=12,9,0)</f>
        <v>#REF!</v>
      </c>
      <c r="FL15" s="9" t="e">
        <f>IF(#REF!=13,8,0)</f>
        <v>#REF!</v>
      </c>
      <c r="FM15" s="9" t="e">
        <f>IF(#REF!=14,7,0)</f>
        <v>#REF!</v>
      </c>
      <c r="FN15" s="9" t="e">
        <f>IF(#REF!=15,6,0)</f>
        <v>#REF!</v>
      </c>
      <c r="FO15" s="9" t="e">
        <f>IF(#REF!=16,5,0)</f>
        <v>#REF!</v>
      </c>
      <c r="FP15" s="9" t="e">
        <f>IF(#REF!=17,4,0)</f>
        <v>#REF!</v>
      </c>
      <c r="FQ15" s="9" t="e">
        <f>IF(#REF!=18,3,0)</f>
        <v>#REF!</v>
      </c>
      <c r="FR15" s="9" t="e">
        <f>IF(#REF!=19,2,0)</f>
        <v>#REF!</v>
      </c>
      <c r="FS15" s="9" t="e">
        <f>IF(#REF!=20,1,0)</f>
        <v>#REF!</v>
      </c>
      <c r="FT15" s="9" t="e">
        <f>IF(#REF!&gt;20,0,0)</f>
        <v>#REF!</v>
      </c>
      <c r="FU15" s="9" t="e">
        <f>IF(#REF!="сх",0,0)</f>
        <v>#REF!</v>
      </c>
      <c r="FV15" s="9" t="e">
        <f t="shared" si="5"/>
        <v>#REF!</v>
      </c>
      <c r="FW15" s="9" t="e">
        <f>IF(#REF!=1,25,0)</f>
        <v>#REF!</v>
      </c>
      <c r="FX15" s="9" t="e">
        <f>IF(#REF!=2,22,0)</f>
        <v>#REF!</v>
      </c>
      <c r="FY15" s="9" t="e">
        <f>IF(#REF!=3,20,0)</f>
        <v>#REF!</v>
      </c>
      <c r="FZ15" s="9" t="e">
        <f>IF(#REF!=4,18,0)</f>
        <v>#REF!</v>
      </c>
      <c r="GA15" s="9" t="e">
        <f>IF(#REF!=5,16,0)</f>
        <v>#REF!</v>
      </c>
      <c r="GB15" s="9" t="e">
        <f>IF(#REF!=6,15,0)</f>
        <v>#REF!</v>
      </c>
      <c r="GC15" s="9" t="e">
        <f>IF(#REF!=7,14,0)</f>
        <v>#REF!</v>
      </c>
      <c r="GD15" s="9" t="e">
        <f>IF(#REF!=8,13,0)</f>
        <v>#REF!</v>
      </c>
      <c r="GE15" s="9" t="e">
        <f>IF(#REF!=9,12,0)</f>
        <v>#REF!</v>
      </c>
      <c r="GF15" s="9" t="e">
        <f>IF(#REF!=10,11,0)</f>
        <v>#REF!</v>
      </c>
      <c r="GG15" s="9" t="e">
        <f>IF(#REF!=11,10,0)</f>
        <v>#REF!</v>
      </c>
      <c r="GH15" s="9" t="e">
        <f>IF(#REF!=12,9,0)</f>
        <v>#REF!</v>
      </c>
      <c r="GI15" s="9" t="e">
        <f>IF(#REF!=13,8,0)</f>
        <v>#REF!</v>
      </c>
      <c r="GJ15" s="9" t="e">
        <f>IF(#REF!=14,7,0)</f>
        <v>#REF!</v>
      </c>
      <c r="GK15" s="9" t="e">
        <f>IF(#REF!=15,6,0)</f>
        <v>#REF!</v>
      </c>
      <c r="GL15" s="9" t="e">
        <f>IF(#REF!=16,5,0)</f>
        <v>#REF!</v>
      </c>
      <c r="GM15" s="9" t="e">
        <f>IF(#REF!=17,4,0)</f>
        <v>#REF!</v>
      </c>
      <c r="GN15" s="9" t="e">
        <f>IF(#REF!=18,3,0)</f>
        <v>#REF!</v>
      </c>
      <c r="GO15" s="9" t="e">
        <f>IF(#REF!=19,2,0)</f>
        <v>#REF!</v>
      </c>
      <c r="GP15" s="9" t="e">
        <f>IF(#REF!=20,1,0)</f>
        <v>#REF!</v>
      </c>
      <c r="GQ15" s="9" t="e">
        <f>IF(#REF!&gt;20,0,0)</f>
        <v>#REF!</v>
      </c>
      <c r="GR15" s="9" t="e">
        <f>IF(#REF!="сх",0,0)</f>
        <v>#REF!</v>
      </c>
      <c r="GS15" s="9" t="e">
        <f t="shared" si="6"/>
        <v>#REF!</v>
      </c>
      <c r="GT15" s="9" t="e">
        <f>IF(#REF!=1,100,0)</f>
        <v>#REF!</v>
      </c>
      <c r="GU15" s="9" t="e">
        <f>IF(#REF!=2,98,0)</f>
        <v>#REF!</v>
      </c>
      <c r="GV15" s="9" t="e">
        <f>IF(#REF!=3,95,0)</f>
        <v>#REF!</v>
      </c>
      <c r="GW15" s="9" t="e">
        <f>IF(#REF!=4,93,0)</f>
        <v>#REF!</v>
      </c>
      <c r="GX15" s="9" t="e">
        <f>IF(#REF!=5,90,0)</f>
        <v>#REF!</v>
      </c>
      <c r="GY15" s="9" t="e">
        <f>IF(#REF!=6,88,0)</f>
        <v>#REF!</v>
      </c>
      <c r="GZ15" s="9" t="e">
        <f>IF(#REF!=7,85,0)</f>
        <v>#REF!</v>
      </c>
      <c r="HA15" s="9" t="e">
        <f>IF(#REF!=8,83,0)</f>
        <v>#REF!</v>
      </c>
      <c r="HB15" s="9" t="e">
        <f>IF(#REF!=9,80,0)</f>
        <v>#REF!</v>
      </c>
      <c r="HC15" s="9" t="e">
        <f>IF(#REF!=10,78,0)</f>
        <v>#REF!</v>
      </c>
      <c r="HD15" s="9" t="e">
        <f>IF(#REF!=11,75,0)</f>
        <v>#REF!</v>
      </c>
      <c r="HE15" s="9" t="e">
        <f>IF(#REF!=12,73,0)</f>
        <v>#REF!</v>
      </c>
      <c r="HF15" s="9" t="e">
        <f>IF(#REF!=13,70,0)</f>
        <v>#REF!</v>
      </c>
      <c r="HG15" s="9" t="e">
        <f>IF(#REF!=14,68,0)</f>
        <v>#REF!</v>
      </c>
      <c r="HH15" s="9" t="e">
        <f>IF(#REF!=15,65,0)</f>
        <v>#REF!</v>
      </c>
      <c r="HI15" s="9" t="e">
        <f>IF(#REF!=16,63,0)</f>
        <v>#REF!</v>
      </c>
      <c r="HJ15" s="9" t="e">
        <f>IF(#REF!=17,60,0)</f>
        <v>#REF!</v>
      </c>
      <c r="HK15" s="9" t="e">
        <f>IF(#REF!=18,58,0)</f>
        <v>#REF!</v>
      </c>
      <c r="HL15" s="9" t="e">
        <f>IF(#REF!=19,55,0)</f>
        <v>#REF!</v>
      </c>
      <c r="HM15" s="9" t="e">
        <f>IF(#REF!=20,53,0)</f>
        <v>#REF!</v>
      </c>
      <c r="HN15" s="9" t="e">
        <f>IF(#REF!&gt;20,0,0)</f>
        <v>#REF!</v>
      </c>
      <c r="HO15" s="9" t="e">
        <f>IF(#REF!="сх",0,0)</f>
        <v>#REF!</v>
      </c>
      <c r="HP15" s="9" t="e">
        <f t="shared" si="7"/>
        <v>#REF!</v>
      </c>
      <c r="HQ15" s="9" t="e">
        <f>IF(#REF!=1,100,0)</f>
        <v>#REF!</v>
      </c>
      <c r="HR15" s="9" t="e">
        <f>IF(#REF!=2,98,0)</f>
        <v>#REF!</v>
      </c>
      <c r="HS15" s="9" t="e">
        <f>IF(#REF!=3,95,0)</f>
        <v>#REF!</v>
      </c>
      <c r="HT15" s="9" t="e">
        <f>IF(#REF!=4,93,0)</f>
        <v>#REF!</v>
      </c>
      <c r="HU15" s="9" t="e">
        <f>IF(#REF!=5,90,0)</f>
        <v>#REF!</v>
      </c>
      <c r="HV15" s="9" t="e">
        <f>IF(#REF!=6,88,0)</f>
        <v>#REF!</v>
      </c>
      <c r="HW15" s="9" t="e">
        <f>IF(#REF!=7,85,0)</f>
        <v>#REF!</v>
      </c>
      <c r="HX15" s="9" t="e">
        <f>IF(#REF!=8,83,0)</f>
        <v>#REF!</v>
      </c>
      <c r="HY15" s="9" t="e">
        <f>IF(#REF!=9,80,0)</f>
        <v>#REF!</v>
      </c>
      <c r="HZ15" s="9" t="e">
        <f>IF(#REF!=10,78,0)</f>
        <v>#REF!</v>
      </c>
      <c r="IA15" s="9" t="e">
        <f>IF(#REF!=11,75,0)</f>
        <v>#REF!</v>
      </c>
      <c r="IB15" s="9" t="e">
        <f>IF(#REF!=12,73,0)</f>
        <v>#REF!</v>
      </c>
      <c r="IC15" s="9" t="e">
        <f>IF(#REF!=13,70,0)</f>
        <v>#REF!</v>
      </c>
      <c r="ID15" s="9" t="e">
        <f>IF(#REF!=14,68,0)</f>
        <v>#REF!</v>
      </c>
      <c r="IE15" s="9" t="e">
        <f>IF(#REF!=15,65,0)</f>
        <v>#REF!</v>
      </c>
      <c r="IF15" s="9" t="e">
        <f>IF(#REF!=16,63,0)</f>
        <v>#REF!</v>
      </c>
      <c r="IG15" s="9" t="e">
        <f>IF(#REF!=17,60,0)</f>
        <v>#REF!</v>
      </c>
      <c r="IH15" s="9" t="e">
        <f>IF(#REF!=18,58,0)</f>
        <v>#REF!</v>
      </c>
      <c r="II15" s="9" t="e">
        <f>IF(#REF!=19,55,0)</f>
        <v>#REF!</v>
      </c>
      <c r="IJ15" s="9" t="e">
        <f>IF(#REF!=20,53,0)</f>
        <v>#REF!</v>
      </c>
      <c r="IK15" s="9" t="e">
        <f>IF(#REF!&gt;20,0,0)</f>
        <v>#REF!</v>
      </c>
      <c r="IL15" s="9" t="e">
        <f>IF(#REF!="сх",0,0)</f>
        <v>#REF!</v>
      </c>
      <c r="IM15" s="9" t="e">
        <f t="shared" si="8"/>
        <v>#REF!</v>
      </c>
      <c r="IN15" s="7"/>
      <c r="IO15" s="7"/>
      <c r="IP15" s="7"/>
      <c r="IQ15" s="7"/>
      <c r="IR15" s="7"/>
      <c r="IS15" s="7"/>
      <c r="IT15" s="7"/>
      <c r="IU15" s="7"/>
      <c r="IV15" s="7"/>
    </row>
    <row r="16" spans="1:256" s="1" customFormat="1" ht="35.25">
      <c r="A16" s="52">
        <v>6</v>
      </c>
      <c r="B16" s="53">
        <v>271</v>
      </c>
      <c r="C16" s="62" t="s">
        <v>33</v>
      </c>
      <c r="D16" s="53" t="s">
        <v>36</v>
      </c>
      <c r="E16" s="54" t="s">
        <v>32</v>
      </c>
      <c r="F16" s="66" t="s">
        <v>72</v>
      </c>
      <c r="G16" s="62" t="s">
        <v>43</v>
      </c>
      <c r="H16" s="53" t="s">
        <v>41</v>
      </c>
      <c r="I16" s="6" t="e">
        <f>#REF!+#REF!</f>
        <v>#REF!</v>
      </c>
      <c r="J16" s="7"/>
      <c r="K16" s="8"/>
      <c r="L16" s="7" t="e">
        <f>IF(#REF!=1,25,0)</f>
        <v>#REF!</v>
      </c>
      <c r="M16" s="7" t="e">
        <f>IF(#REF!=2,22,0)</f>
        <v>#REF!</v>
      </c>
      <c r="N16" s="7" t="e">
        <f>IF(#REF!=3,20,0)</f>
        <v>#REF!</v>
      </c>
      <c r="O16" s="7" t="e">
        <f>IF(#REF!=4,18,0)</f>
        <v>#REF!</v>
      </c>
      <c r="P16" s="7" t="e">
        <f>IF(#REF!=5,16,0)</f>
        <v>#REF!</v>
      </c>
      <c r="Q16" s="7" t="e">
        <f>IF(#REF!=6,15,0)</f>
        <v>#REF!</v>
      </c>
      <c r="R16" s="7" t="e">
        <f>IF(#REF!=7,14,0)</f>
        <v>#REF!</v>
      </c>
      <c r="S16" s="7" t="e">
        <f>IF(#REF!=8,13,0)</f>
        <v>#REF!</v>
      </c>
      <c r="T16" s="7" t="e">
        <f>IF(#REF!=9,12,0)</f>
        <v>#REF!</v>
      </c>
      <c r="U16" s="7" t="e">
        <f>IF(#REF!=10,11,0)</f>
        <v>#REF!</v>
      </c>
      <c r="V16" s="7" t="e">
        <f>IF(#REF!=11,10,0)</f>
        <v>#REF!</v>
      </c>
      <c r="W16" s="7" t="e">
        <f>IF(#REF!=12,9,0)</f>
        <v>#REF!</v>
      </c>
      <c r="X16" s="7" t="e">
        <f>IF(#REF!=13,8,0)</f>
        <v>#REF!</v>
      </c>
      <c r="Y16" s="7" t="e">
        <f>IF(#REF!=14,7,0)</f>
        <v>#REF!</v>
      </c>
      <c r="Z16" s="7" t="e">
        <f>IF(#REF!=15,6,0)</f>
        <v>#REF!</v>
      </c>
      <c r="AA16" s="7" t="e">
        <f>IF(#REF!=16,5,0)</f>
        <v>#REF!</v>
      </c>
      <c r="AB16" s="7" t="e">
        <f>IF(#REF!=17,4,0)</f>
        <v>#REF!</v>
      </c>
      <c r="AC16" s="7" t="e">
        <f>IF(#REF!=18,3,0)</f>
        <v>#REF!</v>
      </c>
      <c r="AD16" s="7" t="e">
        <f>IF(#REF!=19,2,0)</f>
        <v>#REF!</v>
      </c>
      <c r="AE16" s="7" t="e">
        <f>IF(#REF!=20,1,0)</f>
        <v>#REF!</v>
      </c>
      <c r="AF16" s="7" t="e">
        <f>IF(#REF!&gt;20,0,0)</f>
        <v>#REF!</v>
      </c>
      <c r="AG16" s="7" t="e">
        <f>IF(#REF!="сх",0,0)</f>
        <v>#REF!</v>
      </c>
      <c r="AH16" s="7" t="e">
        <f t="shared" si="0"/>
        <v>#REF!</v>
      </c>
      <c r="AI16" s="7" t="e">
        <f>IF(#REF!=1,25,0)</f>
        <v>#REF!</v>
      </c>
      <c r="AJ16" s="7" t="e">
        <f>IF(#REF!=2,22,0)</f>
        <v>#REF!</v>
      </c>
      <c r="AK16" s="7" t="e">
        <f>IF(#REF!=3,20,0)</f>
        <v>#REF!</v>
      </c>
      <c r="AL16" s="7" t="e">
        <f>IF(#REF!=4,18,0)</f>
        <v>#REF!</v>
      </c>
      <c r="AM16" s="7" t="e">
        <f>IF(#REF!=5,16,0)</f>
        <v>#REF!</v>
      </c>
      <c r="AN16" s="7" t="e">
        <f>IF(#REF!=6,15,0)</f>
        <v>#REF!</v>
      </c>
      <c r="AO16" s="7" t="e">
        <f>IF(#REF!=7,14,0)</f>
        <v>#REF!</v>
      </c>
      <c r="AP16" s="7" t="e">
        <f>IF(#REF!=8,13,0)</f>
        <v>#REF!</v>
      </c>
      <c r="AQ16" s="7" t="e">
        <f>IF(#REF!=9,12,0)</f>
        <v>#REF!</v>
      </c>
      <c r="AR16" s="7" t="e">
        <f>IF(#REF!=10,11,0)</f>
        <v>#REF!</v>
      </c>
      <c r="AS16" s="7" t="e">
        <f>IF(#REF!=11,10,0)</f>
        <v>#REF!</v>
      </c>
      <c r="AT16" s="7" t="e">
        <f>IF(#REF!=12,9,0)</f>
        <v>#REF!</v>
      </c>
      <c r="AU16" s="7" t="e">
        <f>IF(#REF!=13,8,0)</f>
        <v>#REF!</v>
      </c>
      <c r="AV16" s="7" t="e">
        <f>IF(#REF!=14,7,0)</f>
        <v>#REF!</v>
      </c>
      <c r="AW16" s="7" t="e">
        <f>IF(#REF!=15,6,0)</f>
        <v>#REF!</v>
      </c>
      <c r="AX16" s="7" t="e">
        <f>IF(#REF!=16,5,0)</f>
        <v>#REF!</v>
      </c>
      <c r="AY16" s="7" t="e">
        <f>IF(#REF!=17,4,0)</f>
        <v>#REF!</v>
      </c>
      <c r="AZ16" s="7" t="e">
        <f>IF(#REF!=18,3,0)</f>
        <v>#REF!</v>
      </c>
      <c r="BA16" s="7" t="e">
        <f>IF(#REF!=19,2,0)</f>
        <v>#REF!</v>
      </c>
      <c r="BB16" s="7" t="e">
        <f>IF(#REF!=20,1,0)</f>
        <v>#REF!</v>
      </c>
      <c r="BC16" s="7" t="e">
        <f>IF(#REF!&gt;20,0,0)</f>
        <v>#REF!</v>
      </c>
      <c r="BD16" s="7" t="e">
        <f>IF(#REF!="сх",0,0)</f>
        <v>#REF!</v>
      </c>
      <c r="BE16" s="7" t="e">
        <f t="shared" si="1"/>
        <v>#REF!</v>
      </c>
      <c r="BF16" s="7" t="e">
        <f>IF(#REF!=1,45,0)</f>
        <v>#REF!</v>
      </c>
      <c r="BG16" s="7" t="e">
        <f>IF(#REF!=2,42,0)</f>
        <v>#REF!</v>
      </c>
      <c r="BH16" s="7" t="e">
        <f>IF(#REF!=3,40,0)</f>
        <v>#REF!</v>
      </c>
      <c r="BI16" s="7" t="e">
        <f>IF(#REF!=4,38,0)</f>
        <v>#REF!</v>
      </c>
      <c r="BJ16" s="7" t="e">
        <f>IF(#REF!=5,36,0)</f>
        <v>#REF!</v>
      </c>
      <c r="BK16" s="7" t="e">
        <f>IF(#REF!=6,35,0)</f>
        <v>#REF!</v>
      </c>
      <c r="BL16" s="7" t="e">
        <f>IF(#REF!=7,34,0)</f>
        <v>#REF!</v>
      </c>
      <c r="BM16" s="7" t="e">
        <f>IF(#REF!=8,33,0)</f>
        <v>#REF!</v>
      </c>
      <c r="BN16" s="7" t="e">
        <f>IF(#REF!=9,32,0)</f>
        <v>#REF!</v>
      </c>
      <c r="BO16" s="7" t="e">
        <f>IF(#REF!=10,31,0)</f>
        <v>#REF!</v>
      </c>
      <c r="BP16" s="7" t="e">
        <f>IF(#REF!=11,30,0)</f>
        <v>#REF!</v>
      </c>
      <c r="BQ16" s="7" t="e">
        <f>IF(#REF!=12,29,0)</f>
        <v>#REF!</v>
      </c>
      <c r="BR16" s="7" t="e">
        <f>IF(#REF!=13,28,0)</f>
        <v>#REF!</v>
      </c>
      <c r="BS16" s="7" t="e">
        <f>IF(#REF!=14,27,0)</f>
        <v>#REF!</v>
      </c>
      <c r="BT16" s="7" t="e">
        <f>IF(#REF!=15,26,0)</f>
        <v>#REF!</v>
      </c>
      <c r="BU16" s="7" t="e">
        <f>IF(#REF!=16,25,0)</f>
        <v>#REF!</v>
      </c>
      <c r="BV16" s="7" t="e">
        <f>IF(#REF!=17,24,0)</f>
        <v>#REF!</v>
      </c>
      <c r="BW16" s="7" t="e">
        <f>IF(#REF!=18,23,0)</f>
        <v>#REF!</v>
      </c>
      <c r="BX16" s="7" t="e">
        <f>IF(#REF!=19,22,0)</f>
        <v>#REF!</v>
      </c>
      <c r="BY16" s="7" t="e">
        <f>IF(#REF!=20,21,0)</f>
        <v>#REF!</v>
      </c>
      <c r="BZ16" s="7" t="e">
        <f>IF(#REF!=21,20,0)</f>
        <v>#REF!</v>
      </c>
      <c r="CA16" s="7" t="e">
        <f>IF(#REF!=22,19,0)</f>
        <v>#REF!</v>
      </c>
      <c r="CB16" s="7" t="e">
        <f>IF(#REF!=23,18,0)</f>
        <v>#REF!</v>
      </c>
      <c r="CC16" s="7" t="e">
        <f>IF(#REF!=24,17,0)</f>
        <v>#REF!</v>
      </c>
      <c r="CD16" s="7" t="e">
        <f>IF(#REF!=25,16,0)</f>
        <v>#REF!</v>
      </c>
      <c r="CE16" s="7" t="e">
        <f>IF(#REF!=26,15,0)</f>
        <v>#REF!</v>
      </c>
      <c r="CF16" s="7" t="e">
        <f>IF(#REF!=27,14,0)</f>
        <v>#REF!</v>
      </c>
      <c r="CG16" s="7" t="e">
        <f>IF(#REF!=28,13,0)</f>
        <v>#REF!</v>
      </c>
      <c r="CH16" s="7" t="e">
        <f>IF(#REF!=29,12,0)</f>
        <v>#REF!</v>
      </c>
      <c r="CI16" s="7" t="e">
        <f>IF(#REF!=30,11,0)</f>
        <v>#REF!</v>
      </c>
      <c r="CJ16" s="7" t="e">
        <f>IF(#REF!=31,10,0)</f>
        <v>#REF!</v>
      </c>
      <c r="CK16" s="7" t="e">
        <f>IF(#REF!=32,9,0)</f>
        <v>#REF!</v>
      </c>
      <c r="CL16" s="7" t="e">
        <f>IF(#REF!=33,8,0)</f>
        <v>#REF!</v>
      </c>
      <c r="CM16" s="7" t="e">
        <f>IF(#REF!=34,7,0)</f>
        <v>#REF!</v>
      </c>
      <c r="CN16" s="7" t="e">
        <f>IF(#REF!=35,6,0)</f>
        <v>#REF!</v>
      </c>
      <c r="CO16" s="7" t="e">
        <f>IF(#REF!=36,5,0)</f>
        <v>#REF!</v>
      </c>
      <c r="CP16" s="7" t="e">
        <f>IF(#REF!=37,4,0)</f>
        <v>#REF!</v>
      </c>
      <c r="CQ16" s="7" t="e">
        <f>IF(#REF!=38,3,0)</f>
        <v>#REF!</v>
      </c>
      <c r="CR16" s="7" t="e">
        <f>IF(#REF!=39,2,0)</f>
        <v>#REF!</v>
      </c>
      <c r="CS16" s="7" t="e">
        <f>IF(#REF!=40,1,0)</f>
        <v>#REF!</v>
      </c>
      <c r="CT16" s="7" t="e">
        <f>IF(#REF!&gt;20,0,0)</f>
        <v>#REF!</v>
      </c>
      <c r="CU16" s="7" t="e">
        <f>IF(#REF!="сх",0,0)</f>
        <v>#REF!</v>
      </c>
      <c r="CV16" s="7" t="e">
        <f t="shared" si="2"/>
        <v>#REF!</v>
      </c>
      <c r="CW16" s="7" t="e">
        <f>IF(#REF!=1,45,0)</f>
        <v>#REF!</v>
      </c>
      <c r="CX16" s="7" t="e">
        <f>IF(#REF!=2,42,0)</f>
        <v>#REF!</v>
      </c>
      <c r="CY16" s="7" t="e">
        <f>IF(#REF!=3,40,0)</f>
        <v>#REF!</v>
      </c>
      <c r="CZ16" s="7" t="e">
        <f>IF(#REF!=4,38,0)</f>
        <v>#REF!</v>
      </c>
      <c r="DA16" s="7" t="e">
        <f>IF(#REF!=5,36,0)</f>
        <v>#REF!</v>
      </c>
      <c r="DB16" s="7" t="e">
        <f>IF(#REF!=6,35,0)</f>
        <v>#REF!</v>
      </c>
      <c r="DC16" s="7" t="e">
        <f>IF(#REF!=7,34,0)</f>
        <v>#REF!</v>
      </c>
      <c r="DD16" s="7" t="e">
        <f>IF(#REF!=8,33,0)</f>
        <v>#REF!</v>
      </c>
      <c r="DE16" s="7" t="e">
        <f>IF(#REF!=9,32,0)</f>
        <v>#REF!</v>
      </c>
      <c r="DF16" s="7" t="e">
        <f>IF(#REF!=10,31,0)</f>
        <v>#REF!</v>
      </c>
      <c r="DG16" s="7" t="e">
        <f>IF(#REF!=11,30,0)</f>
        <v>#REF!</v>
      </c>
      <c r="DH16" s="7" t="e">
        <f>IF(#REF!=12,29,0)</f>
        <v>#REF!</v>
      </c>
      <c r="DI16" s="7" t="e">
        <f>IF(#REF!=13,28,0)</f>
        <v>#REF!</v>
      </c>
      <c r="DJ16" s="7" t="e">
        <f>IF(#REF!=14,27,0)</f>
        <v>#REF!</v>
      </c>
      <c r="DK16" s="7" t="e">
        <f>IF(#REF!=15,26,0)</f>
        <v>#REF!</v>
      </c>
      <c r="DL16" s="7" t="e">
        <f>IF(#REF!=16,25,0)</f>
        <v>#REF!</v>
      </c>
      <c r="DM16" s="7" t="e">
        <f>IF(#REF!=17,24,0)</f>
        <v>#REF!</v>
      </c>
      <c r="DN16" s="7" t="e">
        <f>IF(#REF!=18,23,0)</f>
        <v>#REF!</v>
      </c>
      <c r="DO16" s="7" t="e">
        <f>IF(#REF!=19,22,0)</f>
        <v>#REF!</v>
      </c>
      <c r="DP16" s="7" t="e">
        <f>IF(#REF!=20,21,0)</f>
        <v>#REF!</v>
      </c>
      <c r="DQ16" s="7" t="e">
        <f>IF(#REF!=21,20,0)</f>
        <v>#REF!</v>
      </c>
      <c r="DR16" s="7" t="e">
        <f>IF(#REF!=22,19,0)</f>
        <v>#REF!</v>
      </c>
      <c r="DS16" s="7" t="e">
        <f>IF(#REF!=23,18,0)</f>
        <v>#REF!</v>
      </c>
      <c r="DT16" s="7" t="e">
        <f>IF(#REF!=24,17,0)</f>
        <v>#REF!</v>
      </c>
      <c r="DU16" s="7" t="e">
        <f>IF(#REF!=25,16,0)</f>
        <v>#REF!</v>
      </c>
      <c r="DV16" s="7" t="e">
        <f>IF(#REF!=26,15,0)</f>
        <v>#REF!</v>
      </c>
      <c r="DW16" s="7" t="e">
        <f>IF(#REF!=27,14,0)</f>
        <v>#REF!</v>
      </c>
      <c r="DX16" s="7" t="e">
        <f>IF(#REF!=28,13,0)</f>
        <v>#REF!</v>
      </c>
      <c r="DY16" s="7" t="e">
        <f>IF(#REF!=29,12,0)</f>
        <v>#REF!</v>
      </c>
      <c r="DZ16" s="7" t="e">
        <f>IF(#REF!=30,11,0)</f>
        <v>#REF!</v>
      </c>
      <c r="EA16" s="7" t="e">
        <f>IF(#REF!=31,10,0)</f>
        <v>#REF!</v>
      </c>
      <c r="EB16" s="7" t="e">
        <f>IF(#REF!=32,9,0)</f>
        <v>#REF!</v>
      </c>
      <c r="EC16" s="7" t="e">
        <f>IF(#REF!=33,8,0)</f>
        <v>#REF!</v>
      </c>
      <c r="ED16" s="7" t="e">
        <f>IF(#REF!=34,7,0)</f>
        <v>#REF!</v>
      </c>
      <c r="EE16" s="7" t="e">
        <f>IF(#REF!=35,6,0)</f>
        <v>#REF!</v>
      </c>
      <c r="EF16" s="7" t="e">
        <f>IF(#REF!=36,5,0)</f>
        <v>#REF!</v>
      </c>
      <c r="EG16" s="7" t="e">
        <f>IF(#REF!=37,4,0)</f>
        <v>#REF!</v>
      </c>
      <c r="EH16" s="7" t="e">
        <f>IF(#REF!=38,3,0)</f>
        <v>#REF!</v>
      </c>
      <c r="EI16" s="7" t="e">
        <f>IF(#REF!=39,2,0)</f>
        <v>#REF!</v>
      </c>
      <c r="EJ16" s="7" t="e">
        <f>IF(#REF!=40,1,0)</f>
        <v>#REF!</v>
      </c>
      <c r="EK16" s="7" t="e">
        <f>IF(#REF!&gt;20,0,0)</f>
        <v>#REF!</v>
      </c>
      <c r="EL16" s="7" t="e">
        <f>IF(#REF!="сх",0,0)</f>
        <v>#REF!</v>
      </c>
      <c r="EM16" s="7" t="e">
        <f t="shared" si="3"/>
        <v>#REF!</v>
      </c>
      <c r="EN16" s="7"/>
      <c r="EO16" s="7" t="e">
        <f>IF(#REF!="сх","ноль",IF(#REF!&gt;0,#REF!,"Ноль"))</f>
        <v>#REF!</v>
      </c>
      <c r="EP16" s="7" t="e">
        <f>IF(#REF!="сх","ноль",IF(#REF!&gt;0,#REF!,"Ноль"))</f>
        <v>#REF!</v>
      </c>
      <c r="EQ16" s="7"/>
      <c r="ER16" s="7" t="e">
        <f t="shared" si="4"/>
        <v>#REF!</v>
      </c>
      <c r="ES16" s="7" t="e">
        <f>IF(#REF!=#REF!,IF(#REF!&lt;#REF!,#REF!,EW16),#REF!)</f>
        <v>#REF!</v>
      </c>
      <c r="ET16" s="7" t="e">
        <f>IF(#REF!=#REF!,IF(#REF!&lt;#REF!,0,1))</f>
        <v>#REF!</v>
      </c>
      <c r="EU16" s="7" t="e">
        <f>IF(AND(ER16&gt;=21,ER16&lt;&gt;0),ER16,IF(#REF!&lt;#REF!,"СТОП",ES16+ET16))</f>
        <v>#REF!</v>
      </c>
      <c r="EV16" s="7"/>
      <c r="EW16" s="7">
        <v>15</v>
      </c>
      <c r="EX16" s="7">
        <v>16</v>
      </c>
      <c r="EY16" s="7"/>
      <c r="EZ16" s="9" t="e">
        <f>IF(#REF!=1,25,0)</f>
        <v>#REF!</v>
      </c>
      <c r="FA16" s="9" t="e">
        <f>IF(#REF!=2,22,0)</f>
        <v>#REF!</v>
      </c>
      <c r="FB16" s="9" t="e">
        <f>IF(#REF!=3,20,0)</f>
        <v>#REF!</v>
      </c>
      <c r="FC16" s="9" t="e">
        <f>IF(#REF!=4,18,0)</f>
        <v>#REF!</v>
      </c>
      <c r="FD16" s="9" t="e">
        <f>IF(#REF!=5,16,0)</f>
        <v>#REF!</v>
      </c>
      <c r="FE16" s="9" t="e">
        <f>IF(#REF!=6,15,0)</f>
        <v>#REF!</v>
      </c>
      <c r="FF16" s="9" t="e">
        <f>IF(#REF!=7,14,0)</f>
        <v>#REF!</v>
      </c>
      <c r="FG16" s="9" t="e">
        <f>IF(#REF!=8,13,0)</f>
        <v>#REF!</v>
      </c>
      <c r="FH16" s="9" t="e">
        <f>IF(#REF!=9,12,0)</f>
        <v>#REF!</v>
      </c>
      <c r="FI16" s="9" t="e">
        <f>IF(#REF!=10,11,0)</f>
        <v>#REF!</v>
      </c>
      <c r="FJ16" s="9" t="e">
        <f>IF(#REF!=11,10,0)</f>
        <v>#REF!</v>
      </c>
      <c r="FK16" s="9" t="e">
        <f>IF(#REF!=12,9,0)</f>
        <v>#REF!</v>
      </c>
      <c r="FL16" s="9" t="e">
        <f>IF(#REF!=13,8,0)</f>
        <v>#REF!</v>
      </c>
      <c r="FM16" s="9" t="e">
        <f>IF(#REF!=14,7,0)</f>
        <v>#REF!</v>
      </c>
      <c r="FN16" s="9" t="e">
        <f>IF(#REF!=15,6,0)</f>
        <v>#REF!</v>
      </c>
      <c r="FO16" s="9" t="e">
        <f>IF(#REF!=16,5,0)</f>
        <v>#REF!</v>
      </c>
      <c r="FP16" s="9" t="e">
        <f>IF(#REF!=17,4,0)</f>
        <v>#REF!</v>
      </c>
      <c r="FQ16" s="9" t="e">
        <f>IF(#REF!=18,3,0)</f>
        <v>#REF!</v>
      </c>
      <c r="FR16" s="9" t="e">
        <f>IF(#REF!=19,2,0)</f>
        <v>#REF!</v>
      </c>
      <c r="FS16" s="9" t="e">
        <f>IF(#REF!=20,1,0)</f>
        <v>#REF!</v>
      </c>
      <c r="FT16" s="9" t="e">
        <f>IF(#REF!&gt;20,0,0)</f>
        <v>#REF!</v>
      </c>
      <c r="FU16" s="9" t="e">
        <f>IF(#REF!="сх",0,0)</f>
        <v>#REF!</v>
      </c>
      <c r="FV16" s="9" t="e">
        <f t="shared" si="5"/>
        <v>#REF!</v>
      </c>
      <c r="FW16" s="9" t="e">
        <f>IF(#REF!=1,25,0)</f>
        <v>#REF!</v>
      </c>
      <c r="FX16" s="9" t="e">
        <f>IF(#REF!=2,22,0)</f>
        <v>#REF!</v>
      </c>
      <c r="FY16" s="9" t="e">
        <f>IF(#REF!=3,20,0)</f>
        <v>#REF!</v>
      </c>
      <c r="FZ16" s="9" t="e">
        <f>IF(#REF!=4,18,0)</f>
        <v>#REF!</v>
      </c>
      <c r="GA16" s="9" t="e">
        <f>IF(#REF!=5,16,0)</f>
        <v>#REF!</v>
      </c>
      <c r="GB16" s="9" t="e">
        <f>IF(#REF!=6,15,0)</f>
        <v>#REF!</v>
      </c>
      <c r="GC16" s="9" t="e">
        <f>IF(#REF!=7,14,0)</f>
        <v>#REF!</v>
      </c>
      <c r="GD16" s="9" t="e">
        <f>IF(#REF!=8,13,0)</f>
        <v>#REF!</v>
      </c>
      <c r="GE16" s="9" t="e">
        <f>IF(#REF!=9,12,0)</f>
        <v>#REF!</v>
      </c>
      <c r="GF16" s="9" t="e">
        <f>IF(#REF!=10,11,0)</f>
        <v>#REF!</v>
      </c>
      <c r="GG16" s="9" t="e">
        <f>IF(#REF!=11,10,0)</f>
        <v>#REF!</v>
      </c>
      <c r="GH16" s="9" t="e">
        <f>IF(#REF!=12,9,0)</f>
        <v>#REF!</v>
      </c>
      <c r="GI16" s="9" t="e">
        <f>IF(#REF!=13,8,0)</f>
        <v>#REF!</v>
      </c>
      <c r="GJ16" s="9" t="e">
        <f>IF(#REF!=14,7,0)</f>
        <v>#REF!</v>
      </c>
      <c r="GK16" s="9" t="e">
        <f>IF(#REF!=15,6,0)</f>
        <v>#REF!</v>
      </c>
      <c r="GL16" s="9" t="e">
        <f>IF(#REF!=16,5,0)</f>
        <v>#REF!</v>
      </c>
      <c r="GM16" s="9" t="e">
        <f>IF(#REF!=17,4,0)</f>
        <v>#REF!</v>
      </c>
      <c r="GN16" s="9" t="e">
        <f>IF(#REF!=18,3,0)</f>
        <v>#REF!</v>
      </c>
      <c r="GO16" s="9" t="e">
        <f>IF(#REF!=19,2,0)</f>
        <v>#REF!</v>
      </c>
      <c r="GP16" s="9" t="e">
        <f>IF(#REF!=20,1,0)</f>
        <v>#REF!</v>
      </c>
      <c r="GQ16" s="9" t="e">
        <f>IF(#REF!&gt;20,0,0)</f>
        <v>#REF!</v>
      </c>
      <c r="GR16" s="9" t="e">
        <f>IF(#REF!="сх",0,0)</f>
        <v>#REF!</v>
      </c>
      <c r="GS16" s="9" t="e">
        <f t="shared" si="6"/>
        <v>#REF!</v>
      </c>
      <c r="GT16" s="9" t="e">
        <f>IF(#REF!=1,100,0)</f>
        <v>#REF!</v>
      </c>
      <c r="GU16" s="9" t="e">
        <f>IF(#REF!=2,98,0)</f>
        <v>#REF!</v>
      </c>
      <c r="GV16" s="9" t="e">
        <f>IF(#REF!=3,95,0)</f>
        <v>#REF!</v>
      </c>
      <c r="GW16" s="9" t="e">
        <f>IF(#REF!=4,93,0)</f>
        <v>#REF!</v>
      </c>
      <c r="GX16" s="9" t="e">
        <f>IF(#REF!=5,90,0)</f>
        <v>#REF!</v>
      </c>
      <c r="GY16" s="9" t="e">
        <f>IF(#REF!=6,88,0)</f>
        <v>#REF!</v>
      </c>
      <c r="GZ16" s="9" t="e">
        <f>IF(#REF!=7,85,0)</f>
        <v>#REF!</v>
      </c>
      <c r="HA16" s="9" t="e">
        <f>IF(#REF!=8,83,0)</f>
        <v>#REF!</v>
      </c>
      <c r="HB16" s="9" t="e">
        <f>IF(#REF!=9,80,0)</f>
        <v>#REF!</v>
      </c>
      <c r="HC16" s="9" t="e">
        <f>IF(#REF!=10,78,0)</f>
        <v>#REF!</v>
      </c>
      <c r="HD16" s="9" t="e">
        <f>IF(#REF!=11,75,0)</f>
        <v>#REF!</v>
      </c>
      <c r="HE16" s="9" t="e">
        <f>IF(#REF!=12,73,0)</f>
        <v>#REF!</v>
      </c>
      <c r="HF16" s="9" t="e">
        <f>IF(#REF!=13,70,0)</f>
        <v>#REF!</v>
      </c>
      <c r="HG16" s="9" t="e">
        <f>IF(#REF!=14,68,0)</f>
        <v>#REF!</v>
      </c>
      <c r="HH16" s="9" t="e">
        <f>IF(#REF!=15,65,0)</f>
        <v>#REF!</v>
      </c>
      <c r="HI16" s="9" t="e">
        <f>IF(#REF!=16,63,0)</f>
        <v>#REF!</v>
      </c>
      <c r="HJ16" s="9" t="e">
        <f>IF(#REF!=17,60,0)</f>
        <v>#REF!</v>
      </c>
      <c r="HK16" s="9" t="e">
        <f>IF(#REF!=18,58,0)</f>
        <v>#REF!</v>
      </c>
      <c r="HL16" s="9" t="e">
        <f>IF(#REF!=19,55,0)</f>
        <v>#REF!</v>
      </c>
      <c r="HM16" s="9" t="e">
        <f>IF(#REF!=20,53,0)</f>
        <v>#REF!</v>
      </c>
      <c r="HN16" s="9" t="e">
        <f>IF(#REF!&gt;20,0,0)</f>
        <v>#REF!</v>
      </c>
      <c r="HO16" s="9" t="e">
        <f>IF(#REF!="сх",0,0)</f>
        <v>#REF!</v>
      </c>
      <c r="HP16" s="9" t="e">
        <f t="shared" si="7"/>
        <v>#REF!</v>
      </c>
      <c r="HQ16" s="9" t="e">
        <f>IF(#REF!=1,100,0)</f>
        <v>#REF!</v>
      </c>
      <c r="HR16" s="9" t="e">
        <f>IF(#REF!=2,98,0)</f>
        <v>#REF!</v>
      </c>
      <c r="HS16" s="9" t="e">
        <f>IF(#REF!=3,95,0)</f>
        <v>#REF!</v>
      </c>
      <c r="HT16" s="9" t="e">
        <f>IF(#REF!=4,93,0)</f>
        <v>#REF!</v>
      </c>
      <c r="HU16" s="9" t="e">
        <f>IF(#REF!=5,90,0)</f>
        <v>#REF!</v>
      </c>
      <c r="HV16" s="9" t="e">
        <f>IF(#REF!=6,88,0)</f>
        <v>#REF!</v>
      </c>
      <c r="HW16" s="9" t="e">
        <f>IF(#REF!=7,85,0)</f>
        <v>#REF!</v>
      </c>
      <c r="HX16" s="9" t="e">
        <f>IF(#REF!=8,83,0)</f>
        <v>#REF!</v>
      </c>
      <c r="HY16" s="9" t="e">
        <f>IF(#REF!=9,80,0)</f>
        <v>#REF!</v>
      </c>
      <c r="HZ16" s="9" t="e">
        <f>IF(#REF!=10,78,0)</f>
        <v>#REF!</v>
      </c>
      <c r="IA16" s="9" t="e">
        <f>IF(#REF!=11,75,0)</f>
        <v>#REF!</v>
      </c>
      <c r="IB16" s="9" t="e">
        <f>IF(#REF!=12,73,0)</f>
        <v>#REF!</v>
      </c>
      <c r="IC16" s="9" t="e">
        <f>IF(#REF!=13,70,0)</f>
        <v>#REF!</v>
      </c>
      <c r="ID16" s="9" t="e">
        <f>IF(#REF!=14,68,0)</f>
        <v>#REF!</v>
      </c>
      <c r="IE16" s="9" t="e">
        <f>IF(#REF!=15,65,0)</f>
        <v>#REF!</v>
      </c>
      <c r="IF16" s="9" t="e">
        <f>IF(#REF!=16,63,0)</f>
        <v>#REF!</v>
      </c>
      <c r="IG16" s="9" t="e">
        <f>IF(#REF!=17,60,0)</f>
        <v>#REF!</v>
      </c>
      <c r="IH16" s="9" t="e">
        <f>IF(#REF!=18,58,0)</f>
        <v>#REF!</v>
      </c>
      <c r="II16" s="9" t="e">
        <f>IF(#REF!=19,55,0)</f>
        <v>#REF!</v>
      </c>
      <c r="IJ16" s="9" t="e">
        <f>IF(#REF!=20,53,0)</f>
        <v>#REF!</v>
      </c>
      <c r="IK16" s="9" t="e">
        <f>IF(#REF!&gt;20,0,0)</f>
        <v>#REF!</v>
      </c>
      <c r="IL16" s="9" t="e">
        <f>IF(#REF!="сх",0,0)</f>
        <v>#REF!</v>
      </c>
      <c r="IM16" s="9" t="e">
        <f t="shared" si="8"/>
        <v>#REF!</v>
      </c>
      <c r="IN16" s="7"/>
      <c r="IO16" s="7"/>
      <c r="IP16" s="7"/>
      <c r="IQ16" s="7"/>
      <c r="IR16" s="7"/>
      <c r="IS16" s="7"/>
      <c r="IT16" s="7"/>
      <c r="IU16" s="7"/>
      <c r="IV16" s="7"/>
    </row>
    <row r="17" spans="1:256" s="1" customFormat="1" ht="36" thickBot="1">
      <c r="A17" s="55">
        <v>7</v>
      </c>
      <c r="B17" s="56">
        <v>313</v>
      </c>
      <c r="C17" s="63" t="s">
        <v>73</v>
      </c>
      <c r="D17" s="56" t="s">
        <v>36</v>
      </c>
      <c r="E17" s="57" t="s">
        <v>58</v>
      </c>
      <c r="F17" s="67" t="s">
        <v>64</v>
      </c>
      <c r="G17" s="68" t="s">
        <v>65</v>
      </c>
      <c r="H17" s="56" t="s">
        <v>66</v>
      </c>
      <c r="I17" s="6" t="e">
        <f>#REF!+#REF!</f>
        <v>#REF!</v>
      </c>
      <c r="J17" s="7"/>
      <c r="K17" s="8"/>
      <c r="L17" s="7" t="e">
        <f>IF(#REF!=1,25,0)</f>
        <v>#REF!</v>
      </c>
      <c r="M17" s="7" t="e">
        <f>IF(#REF!=2,22,0)</f>
        <v>#REF!</v>
      </c>
      <c r="N17" s="7" t="e">
        <f>IF(#REF!=3,20,0)</f>
        <v>#REF!</v>
      </c>
      <c r="O17" s="7" t="e">
        <f>IF(#REF!=4,18,0)</f>
        <v>#REF!</v>
      </c>
      <c r="P17" s="7" t="e">
        <f>IF(#REF!=5,16,0)</f>
        <v>#REF!</v>
      </c>
      <c r="Q17" s="7" t="e">
        <f>IF(#REF!=6,15,0)</f>
        <v>#REF!</v>
      </c>
      <c r="R17" s="7" t="e">
        <f>IF(#REF!=7,14,0)</f>
        <v>#REF!</v>
      </c>
      <c r="S17" s="7" t="e">
        <f>IF(#REF!=8,13,0)</f>
        <v>#REF!</v>
      </c>
      <c r="T17" s="7" t="e">
        <f>IF(#REF!=9,12,0)</f>
        <v>#REF!</v>
      </c>
      <c r="U17" s="7" t="e">
        <f>IF(#REF!=10,11,0)</f>
        <v>#REF!</v>
      </c>
      <c r="V17" s="7" t="e">
        <f>IF(#REF!=11,10,0)</f>
        <v>#REF!</v>
      </c>
      <c r="W17" s="7" t="e">
        <f>IF(#REF!=12,9,0)</f>
        <v>#REF!</v>
      </c>
      <c r="X17" s="7" t="e">
        <f>IF(#REF!=13,8,0)</f>
        <v>#REF!</v>
      </c>
      <c r="Y17" s="7" t="e">
        <f>IF(#REF!=14,7,0)</f>
        <v>#REF!</v>
      </c>
      <c r="Z17" s="7" t="e">
        <f>IF(#REF!=15,6,0)</f>
        <v>#REF!</v>
      </c>
      <c r="AA17" s="7" t="e">
        <f>IF(#REF!=16,5,0)</f>
        <v>#REF!</v>
      </c>
      <c r="AB17" s="7" t="e">
        <f>IF(#REF!=17,4,0)</f>
        <v>#REF!</v>
      </c>
      <c r="AC17" s="7" t="e">
        <f>IF(#REF!=18,3,0)</f>
        <v>#REF!</v>
      </c>
      <c r="AD17" s="7" t="e">
        <f>IF(#REF!=19,2,0)</f>
        <v>#REF!</v>
      </c>
      <c r="AE17" s="7" t="e">
        <f>IF(#REF!=20,1,0)</f>
        <v>#REF!</v>
      </c>
      <c r="AF17" s="7" t="e">
        <f>IF(#REF!&gt;20,0,0)</f>
        <v>#REF!</v>
      </c>
      <c r="AG17" s="7" t="e">
        <f>IF(#REF!="сх",0,0)</f>
        <v>#REF!</v>
      </c>
      <c r="AH17" s="7" t="e">
        <f t="shared" si="0"/>
        <v>#REF!</v>
      </c>
      <c r="AI17" s="7" t="e">
        <f>IF(#REF!=1,25,0)</f>
        <v>#REF!</v>
      </c>
      <c r="AJ17" s="7" t="e">
        <f>IF(#REF!=2,22,0)</f>
        <v>#REF!</v>
      </c>
      <c r="AK17" s="7" t="e">
        <f>IF(#REF!=3,20,0)</f>
        <v>#REF!</v>
      </c>
      <c r="AL17" s="7" t="e">
        <f>IF(#REF!=4,18,0)</f>
        <v>#REF!</v>
      </c>
      <c r="AM17" s="7" t="e">
        <f>IF(#REF!=5,16,0)</f>
        <v>#REF!</v>
      </c>
      <c r="AN17" s="7" t="e">
        <f>IF(#REF!=6,15,0)</f>
        <v>#REF!</v>
      </c>
      <c r="AO17" s="7" t="e">
        <f>IF(#REF!=7,14,0)</f>
        <v>#REF!</v>
      </c>
      <c r="AP17" s="7" t="e">
        <f>IF(#REF!=8,13,0)</f>
        <v>#REF!</v>
      </c>
      <c r="AQ17" s="7" t="e">
        <f>IF(#REF!=9,12,0)</f>
        <v>#REF!</v>
      </c>
      <c r="AR17" s="7" t="e">
        <f>IF(#REF!=10,11,0)</f>
        <v>#REF!</v>
      </c>
      <c r="AS17" s="7" t="e">
        <f>IF(#REF!=11,10,0)</f>
        <v>#REF!</v>
      </c>
      <c r="AT17" s="7" t="e">
        <f>IF(#REF!=12,9,0)</f>
        <v>#REF!</v>
      </c>
      <c r="AU17" s="7" t="e">
        <f>IF(#REF!=13,8,0)</f>
        <v>#REF!</v>
      </c>
      <c r="AV17" s="7" t="e">
        <f>IF(#REF!=14,7,0)</f>
        <v>#REF!</v>
      </c>
      <c r="AW17" s="7" t="e">
        <f>IF(#REF!=15,6,0)</f>
        <v>#REF!</v>
      </c>
      <c r="AX17" s="7" t="e">
        <f>IF(#REF!=16,5,0)</f>
        <v>#REF!</v>
      </c>
      <c r="AY17" s="7" t="e">
        <f>IF(#REF!=17,4,0)</f>
        <v>#REF!</v>
      </c>
      <c r="AZ17" s="7" t="e">
        <f>IF(#REF!=18,3,0)</f>
        <v>#REF!</v>
      </c>
      <c r="BA17" s="7" t="e">
        <f>IF(#REF!=19,2,0)</f>
        <v>#REF!</v>
      </c>
      <c r="BB17" s="7" t="e">
        <f>IF(#REF!=20,1,0)</f>
        <v>#REF!</v>
      </c>
      <c r="BC17" s="7" t="e">
        <f>IF(#REF!&gt;20,0,0)</f>
        <v>#REF!</v>
      </c>
      <c r="BD17" s="7" t="e">
        <f>IF(#REF!="сх",0,0)</f>
        <v>#REF!</v>
      </c>
      <c r="BE17" s="7" t="e">
        <f t="shared" si="1"/>
        <v>#REF!</v>
      </c>
      <c r="BF17" s="7" t="e">
        <f>IF(#REF!=1,45,0)</f>
        <v>#REF!</v>
      </c>
      <c r="BG17" s="7" t="e">
        <f>IF(#REF!=2,42,0)</f>
        <v>#REF!</v>
      </c>
      <c r="BH17" s="7" t="e">
        <f>IF(#REF!=3,40,0)</f>
        <v>#REF!</v>
      </c>
      <c r="BI17" s="7" t="e">
        <f>IF(#REF!=4,38,0)</f>
        <v>#REF!</v>
      </c>
      <c r="BJ17" s="7" t="e">
        <f>IF(#REF!=5,36,0)</f>
        <v>#REF!</v>
      </c>
      <c r="BK17" s="7" t="e">
        <f>IF(#REF!=6,35,0)</f>
        <v>#REF!</v>
      </c>
      <c r="BL17" s="7" t="e">
        <f>IF(#REF!=7,34,0)</f>
        <v>#REF!</v>
      </c>
      <c r="BM17" s="7" t="e">
        <f>IF(#REF!=8,33,0)</f>
        <v>#REF!</v>
      </c>
      <c r="BN17" s="7" t="e">
        <f>IF(#REF!=9,32,0)</f>
        <v>#REF!</v>
      </c>
      <c r="BO17" s="7" t="e">
        <f>IF(#REF!=10,31,0)</f>
        <v>#REF!</v>
      </c>
      <c r="BP17" s="7" t="e">
        <f>IF(#REF!=11,30,0)</f>
        <v>#REF!</v>
      </c>
      <c r="BQ17" s="7" t="e">
        <f>IF(#REF!=12,29,0)</f>
        <v>#REF!</v>
      </c>
      <c r="BR17" s="7" t="e">
        <f>IF(#REF!=13,28,0)</f>
        <v>#REF!</v>
      </c>
      <c r="BS17" s="7" t="e">
        <f>IF(#REF!=14,27,0)</f>
        <v>#REF!</v>
      </c>
      <c r="BT17" s="7" t="e">
        <f>IF(#REF!=15,26,0)</f>
        <v>#REF!</v>
      </c>
      <c r="BU17" s="7" t="e">
        <f>IF(#REF!=16,25,0)</f>
        <v>#REF!</v>
      </c>
      <c r="BV17" s="7" t="e">
        <f>IF(#REF!=17,24,0)</f>
        <v>#REF!</v>
      </c>
      <c r="BW17" s="7" t="e">
        <f>IF(#REF!=18,23,0)</f>
        <v>#REF!</v>
      </c>
      <c r="BX17" s="7" t="e">
        <f>IF(#REF!=19,22,0)</f>
        <v>#REF!</v>
      </c>
      <c r="BY17" s="7" t="e">
        <f>IF(#REF!=20,21,0)</f>
        <v>#REF!</v>
      </c>
      <c r="BZ17" s="7" t="e">
        <f>IF(#REF!=21,20,0)</f>
        <v>#REF!</v>
      </c>
      <c r="CA17" s="7" t="e">
        <f>IF(#REF!=22,19,0)</f>
        <v>#REF!</v>
      </c>
      <c r="CB17" s="7" t="e">
        <f>IF(#REF!=23,18,0)</f>
        <v>#REF!</v>
      </c>
      <c r="CC17" s="7" t="e">
        <f>IF(#REF!=24,17,0)</f>
        <v>#REF!</v>
      </c>
      <c r="CD17" s="7" t="e">
        <f>IF(#REF!=25,16,0)</f>
        <v>#REF!</v>
      </c>
      <c r="CE17" s="7" t="e">
        <f>IF(#REF!=26,15,0)</f>
        <v>#REF!</v>
      </c>
      <c r="CF17" s="7" t="e">
        <f>IF(#REF!=27,14,0)</f>
        <v>#REF!</v>
      </c>
      <c r="CG17" s="7" t="e">
        <f>IF(#REF!=28,13,0)</f>
        <v>#REF!</v>
      </c>
      <c r="CH17" s="7" t="e">
        <f>IF(#REF!=29,12,0)</f>
        <v>#REF!</v>
      </c>
      <c r="CI17" s="7" t="e">
        <f>IF(#REF!=30,11,0)</f>
        <v>#REF!</v>
      </c>
      <c r="CJ17" s="7" t="e">
        <f>IF(#REF!=31,10,0)</f>
        <v>#REF!</v>
      </c>
      <c r="CK17" s="7" t="e">
        <f>IF(#REF!=32,9,0)</f>
        <v>#REF!</v>
      </c>
      <c r="CL17" s="7" t="e">
        <f>IF(#REF!=33,8,0)</f>
        <v>#REF!</v>
      </c>
      <c r="CM17" s="7" t="e">
        <f>IF(#REF!=34,7,0)</f>
        <v>#REF!</v>
      </c>
      <c r="CN17" s="7" t="e">
        <f>IF(#REF!=35,6,0)</f>
        <v>#REF!</v>
      </c>
      <c r="CO17" s="7" t="e">
        <f>IF(#REF!=36,5,0)</f>
        <v>#REF!</v>
      </c>
      <c r="CP17" s="7" t="e">
        <f>IF(#REF!=37,4,0)</f>
        <v>#REF!</v>
      </c>
      <c r="CQ17" s="7" t="e">
        <f>IF(#REF!=38,3,0)</f>
        <v>#REF!</v>
      </c>
      <c r="CR17" s="7" t="e">
        <f>IF(#REF!=39,2,0)</f>
        <v>#REF!</v>
      </c>
      <c r="CS17" s="7" t="e">
        <f>IF(#REF!=40,1,0)</f>
        <v>#REF!</v>
      </c>
      <c r="CT17" s="7" t="e">
        <f>IF(#REF!&gt;20,0,0)</f>
        <v>#REF!</v>
      </c>
      <c r="CU17" s="7" t="e">
        <f>IF(#REF!="сх",0,0)</f>
        <v>#REF!</v>
      </c>
      <c r="CV17" s="7" t="e">
        <f t="shared" si="2"/>
        <v>#REF!</v>
      </c>
      <c r="CW17" s="7" t="e">
        <f>IF(#REF!=1,45,0)</f>
        <v>#REF!</v>
      </c>
      <c r="CX17" s="7" t="e">
        <f>IF(#REF!=2,42,0)</f>
        <v>#REF!</v>
      </c>
      <c r="CY17" s="7" t="e">
        <f>IF(#REF!=3,40,0)</f>
        <v>#REF!</v>
      </c>
      <c r="CZ17" s="7" t="e">
        <f>IF(#REF!=4,38,0)</f>
        <v>#REF!</v>
      </c>
      <c r="DA17" s="7" t="e">
        <f>IF(#REF!=5,36,0)</f>
        <v>#REF!</v>
      </c>
      <c r="DB17" s="7" t="e">
        <f>IF(#REF!=6,35,0)</f>
        <v>#REF!</v>
      </c>
      <c r="DC17" s="7" t="e">
        <f>IF(#REF!=7,34,0)</f>
        <v>#REF!</v>
      </c>
      <c r="DD17" s="7" t="e">
        <f>IF(#REF!=8,33,0)</f>
        <v>#REF!</v>
      </c>
      <c r="DE17" s="7" t="e">
        <f>IF(#REF!=9,32,0)</f>
        <v>#REF!</v>
      </c>
      <c r="DF17" s="7" t="e">
        <f>IF(#REF!=10,31,0)</f>
        <v>#REF!</v>
      </c>
      <c r="DG17" s="7" t="e">
        <f>IF(#REF!=11,30,0)</f>
        <v>#REF!</v>
      </c>
      <c r="DH17" s="7" t="e">
        <f>IF(#REF!=12,29,0)</f>
        <v>#REF!</v>
      </c>
      <c r="DI17" s="7" t="e">
        <f>IF(#REF!=13,28,0)</f>
        <v>#REF!</v>
      </c>
      <c r="DJ17" s="7" t="e">
        <f>IF(#REF!=14,27,0)</f>
        <v>#REF!</v>
      </c>
      <c r="DK17" s="7" t="e">
        <f>IF(#REF!=15,26,0)</f>
        <v>#REF!</v>
      </c>
      <c r="DL17" s="7" t="e">
        <f>IF(#REF!=16,25,0)</f>
        <v>#REF!</v>
      </c>
      <c r="DM17" s="7" t="e">
        <f>IF(#REF!=17,24,0)</f>
        <v>#REF!</v>
      </c>
      <c r="DN17" s="7" t="e">
        <f>IF(#REF!=18,23,0)</f>
        <v>#REF!</v>
      </c>
      <c r="DO17" s="7" t="e">
        <f>IF(#REF!=19,22,0)</f>
        <v>#REF!</v>
      </c>
      <c r="DP17" s="7" t="e">
        <f>IF(#REF!=20,21,0)</f>
        <v>#REF!</v>
      </c>
      <c r="DQ17" s="7" t="e">
        <f>IF(#REF!=21,20,0)</f>
        <v>#REF!</v>
      </c>
      <c r="DR17" s="7" t="e">
        <f>IF(#REF!=22,19,0)</f>
        <v>#REF!</v>
      </c>
      <c r="DS17" s="7" t="e">
        <f>IF(#REF!=23,18,0)</f>
        <v>#REF!</v>
      </c>
      <c r="DT17" s="7" t="e">
        <f>IF(#REF!=24,17,0)</f>
        <v>#REF!</v>
      </c>
      <c r="DU17" s="7" t="e">
        <f>IF(#REF!=25,16,0)</f>
        <v>#REF!</v>
      </c>
      <c r="DV17" s="7" t="e">
        <f>IF(#REF!=26,15,0)</f>
        <v>#REF!</v>
      </c>
      <c r="DW17" s="7" t="e">
        <f>IF(#REF!=27,14,0)</f>
        <v>#REF!</v>
      </c>
      <c r="DX17" s="7" t="e">
        <f>IF(#REF!=28,13,0)</f>
        <v>#REF!</v>
      </c>
      <c r="DY17" s="7" t="e">
        <f>IF(#REF!=29,12,0)</f>
        <v>#REF!</v>
      </c>
      <c r="DZ17" s="7" t="e">
        <f>IF(#REF!=30,11,0)</f>
        <v>#REF!</v>
      </c>
      <c r="EA17" s="7" t="e">
        <f>IF(#REF!=31,10,0)</f>
        <v>#REF!</v>
      </c>
      <c r="EB17" s="7" t="e">
        <f>IF(#REF!=32,9,0)</f>
        <v>#REF!</v>
      </c>
      <c r="EC17" s="7" t="e">
        <f>IF(#REF!=33,8,0)</f>
        <v>#REF!</v>
      </c>
      <c r="ED17" s="7" t="e">
        <f>IF(#REF!=34,7,0)</f>
        <v>#REF!</v>
      </c>
      <c r="EE17" s="7" t="e">
        <f>IF(#REF!=35,6,0)</f>
        <v>#REF!</v>
      </c>
      <c r="EF17" s="7" t="e">
        <f>IF(#REF!=36,5,0)</f>
        <v>#REF!</v>
      </c>
      <c r="EG17" s="7" t="e">
        <f>IF(#REF!=37,4,0)</f>
        <v>#REF!</v>
      </c>
      <c r="EH17" s="7" t="e">
        <f>IF(#REF!=38,3,0)</f>
        <v>#REF!</v>
      </c>
      <c r="EI17" s="7" t="e">
        <f>IF(#REF!=39,2,0)</f>
        <v>#REF!</v>
      </c>
      <c r="EJ17" s="7" t="e">
        <f>IF(#REF!=40,1,0)</f>
        <v>#REF!</v>
      </c>
      <c r="EK17" s="7" t="e">
        <f>IF(#REF!&gt;20,0,0)</f>
        <v>#REF!</v>
      </c>
      <c r="EL17" s="7" t="e">
        <f>IF(#REF!="сх",0,0)</f>
        <v>#REF!</v>
      </c>
      <c r="EM17" s="7" t="e">
        <f t="shared" si="3"/>
        <v>#REF!</v>
      </c>
      <c r="EN17" s="7"/>
      <c r="EO17" s="7" t="e">
        <f>IF(#REF!="сх","ноль",IF(#REF!&gt;0,#REF!,"Ноль"))</f>
        <v>#REF!</v>
      </c>
      <c r="EP17" s="7" t="e">
        <f>IF(#REF!="сх","ноль",IF(#REF!&gt;0,#REF!,"Ноль"))</f>
        <v>#REF!</v>
      </c>
      <c r="EQ17" s="7"/>
      <c r="ER17" s="7" t="e">
        <f t="shared" si="4"/>
        <v>#REF!</v>
      </c>
      <c r="ES17" s="7" t="e">
        <f>IF(#REF!=#REF!,IF(#REF!&lt;#REF!,#REF!,EW17),#REF!)</f>
        <v>#REF!</v>
      </c>
      <c r="ET17" s="7" t="e">
        <f>IF(#REF!=#REF!,IF(#REF!&lt;#REF!,0,1))</f>
        <v>#REF!</v>
      </c>
      <c r="EU17" s="7" t="e">
        <f>IF(AND(ER17&gt;=21,ER17&lt;&gt;0),ER17,IF(#REF!&lt;#REF!,"СТОП",ES17+ET17))</f>
        <v>#REF!</v>
      </c>
      <c r="EV17" s="7"/>
      <c r="EW17" s="7">
        <v>15</v>
      </c>
      <c r="EX17" s="7">
        <v>16</v>
      </c>
      <c r="EY17" s="7"/>
      <c r="EZ17" s="9" t="e">
        <f>IF(#REF!=1,25,0)</f>
        <v>#REF!</v>
      </c>
      <c r="FA17" s="9" t="e">
        <f>IF(#REF!=2,22,0)</f>
        <v>#REF!</v>
      </c>
      <c r="FB17" s="9" t="e">
        <f>IF(#REF!=3,20,0)</f>
        <v>#REF!</v>
      </c>
      <c r="FC17" s="9" t="e">
        <f>IF(#REF!=4,18,0)</f>
        <v>#REF!</v>
      </c>
      <c r="FD17" s="9" t="e">
        <f>IF(#REF!=5,16,0)</f>
        <v>#REF!</v>
      </c>
      <c r="FE17" s="9" t="e">
        <f>IF(#REF!=6,15,0)</f>
        <v>#REF!</v>
      </c>
      <c r="FF17" s="9" t="e">
        <f>IF(#REF!=7,14,0)</f>
        <v>#REF!</v>
      </c>
      <c r="FG17" s="9" t="e">
        <f>IF(#REF!=8,13,0)</f>
        <v>#REF!</v>
      </c>
      <c r="FH17" s="9" t="e">
        <f>IF(#REF!=9,12,0)</f>
        <v>#REF!</v>
      </c>
      <c r="FI17" s="9" t="e">
        <f>IF(#REF!=10,11,0)</f>
        <v>#REF!</v>
      </c>
      <c r="FJ17" s="9" t="e">
        <f>IF(#REF!=11,10,0)</f>
        <v>#REF!</v>
      </c>
      <c r="FK17" s="9" t="e">
        <f>IF(#REF!=12,9,0)</f>
        <v>#REF!</v>
      </c>
      <c r="FL17" s="9" t="e">
        <f>IF(#REF!=13,8,0)</f>
        <v>#REF!</v>
      </c>
      <c r="FM17" s="9" t="e">
        <f>IF(#REF!=14,7,0)</f>
        <v>#REF!</v>
      </c>
      <c r="FN17" s="9" t="e">
        <f>IF(#REF!=15,6,0)</f>
        <v>#REF!</v>
      </c>
      <c r="FO17" s="9" t="e">
        <f>IF(#REF!=16,5,0)</f>
        <v>#REF!</v>
      </c>
      <c r="FP17" s="9" t="e">
        <f>IF(#REF!=17,4,0)</f>
        <v>#REF!</v>
      </c>
      <c r="FQ17" s="9" t="e">
        <f>IF(#REF!=18,3,0)</f>
        <v>#REF!</v>
      </c>
      <c r="FR17" s="9" t="e">
        <f>IF(#REF!=19,2,0)</f>
        <v>#REF!</v>
      </c>
      <c r="FS17" s="9" t="e">
        <f>IF(#REF!=20,1,0)</f>
        <v>#REF!</v>
      </c>
      <c r="FT17" s="9" t="e">
        <f>IF(#REF!&gt;20,0,0)</f>
        <v>#REF!</v>
      </c>
      <c r="FU17" s="9" t="e">
        <f>IF(#REF!="сх",0,0)</f>
        <v>#REF!</v>
      </c>
      <c r="FV17" s="9" t="e">
        <f t="shared" si="5"/>
        <v>#REF!</v>
      </c>
      <c r="FW17" s="9" t="e">
        <f>IF(#REF!=1,25,0)</f>
        <v>#REF!</v>
      </c>
      <c r="FX17" s="9" t="e">
        <f>IF(#REF!=2,22,0)</f>
        <v>#REF!</v>
      </c>
      <c r="FY17" s="9" t="e">
        <f>IF(#REF!=3,20,0)</f>
        <v>#REF!</v>
      </c>
      <c r="FZ17" s="9" t="e">
        <f>IF(#REF!=4,18,0)</f>
        <v>#REF!</v>
      </c>
      <c r="GA17" s="9" t="e">
        <f>IF(#REF!=5,16,0)</f>
        <v>#REF!</v>
      </c>
      <c r="GB17" s="9" t="e">
        <f>IF(#REF!=6,15,0)</f>
        <v>#REF!</v>
      </c>
      <c r="GC17" s="9" t="e">
        <f>IF(#REF!=7,14,0)</f>
        <v>#REF!</v>
      </c>
      <c r="GD17" s="9" t="e">
        <f>IF(#REF!=8,13,0)</f>
        <v>#REF!</v>
      </c>
      <c r="GE17" s="9" t="e">
        <f>IF(#REF!=9,12,0)</f>
        <v>#REF!</v>
      </c>
      <c r="GF17" s="9" t="e">
        <f>IF(#REF!=10,11,0)</f>
        <v>#REF!</v>
      </c>
      <c r="GG17" s="9" t="e">
        <f>IF(#REF!=11,10,0)</f>
        <v>#REF!</v>
      </c>
      <c r="GH17" s="9" t="e">
        <f>IF(#REF!=12,9,0)</f>
        <v>#REF!</v>
      </c>
      <c r="GI17" s="9" t="e">
        <f>IF(#REF!=13,8,0)</f>
        <v>#REF!</v>
      </c>
      <c r="GJ17" s="9" t="e">
        <f>IF(#REF!=14,7,0)</f>
        <v>#REF!</v>
      </c>
      <c r="GK17" s="9" t="e">
        <f>IF(#REF!=15,6,0)</f>
        <v>#REF!</v>
      </c>
      <c r="GL17" s="9" t="e">
        <f>IF(#REF!=16,5,0)</f>
        <v>#REF!</v>
      </c>
      <c r="GM17" s="9" t="e">
        <f>IF(#REF!=17,4,0)</f>
        <v>#REF!</v>
      </c>
      <c r="GN17" s="9" t="e">
        <f>IF(#REF!=18,3,0)</f>
        <v>#REF!</v>
      </c>
      <c r="GO17" s="9" t="e">
        <f>IF(#REF!=19,2,0)</f>
        <v>#REF!</v>
      </c>
      <c r="GP17" s="9" t="e">
        <f>IF(#REF!=20,1,0)</f>
        <v>#REF!</v>
      </c>
      <c r="GQ17" s="9" t="e">
        <f>IF(#REF!&gt;20,0,0)</f>
        <v>#REF!</v>
      </c>
      <c r="GR17" s="9" t="e">
        <f>IF(#REF!="сх",0,0)</f>
        <v>#REF!</v>
      </c>
      <c r="GS17" s="9" t="e">
        <f t="shared" si="6"/>
        <v>#REF!</v>
      </c>
      <c r="GT17" s="9" t="e">
        <f>IF(#REF!=1,100,0)</f>
        <v>#REF!</v>
      </c>
      <c r="GU17" s="9" t="e">
        <f>IF(#REF!=2,98,0)</f>
        <v>#REF!</v>
      </c>
      <c r="GV17" s="9" t="e">
        <f>IF(#REF!=3,95,0)</f>
        <v>#REF!</v>
      </c>
      <c r="GW17" s="9" t="e">
        <f>IF(#REF!=4,93,0)</f>
        <v>#REF!</v>
      </c>
      <c r="GX17" s="9" t="e">
        <f>IF(#REF!=5,90,0)</f>
        <v>#REF!</v>
      </c>
      <c r="GY17" s="9" t="e">
        <f>IF(#REF!=6,88,0)</f>
        <v>#REF!</v>
      </c>
      <c r="GZ17" s="9" t="e">
        <f>IF(#REF!=7,85,0)</f>
        <v>#REF!</v>
      </c>
      <c r="HA17" s="9" t="e">
        <f>IF(#REF!=8,83,0)</f>
        <v>#REF!</v>
      </c>
      <c r="HB17" s="9" t="e">
        <f>IF(#REF!=9,80,0)</f>
        <v>#REF!</v>
      </c>
      <c r="HC17" s="9" t="e">
        <f>IF(#REF!=10,78,0)</f>
        <v>#REF!</v>
      </c>
      <c r="HD17" s="9" t="e">
        <f>IF(#REF!=11,75,0)</f>
        <v>#REF!</v>
      </c>
      <c r="HE17" s="9" t="e">
        <f>IF(#REF!=12,73,0)</f>
        <v>#REF!</v>
      </c>
      <c r="HF17" s="9" t="e">
        <f>IF(#REF!=13,70,0)</f>
        <v>#REF!</v>
      </c>
      <c r="HG17" s="9" t="e">
        <f>IF(#REF!=14,68,0)</f>
        <v>#REF!</v>
      </c>
      <c r="HH17" s="9" t="e">
        <f>IF(#REF!=15,65,0)</f>
        <v>#REF!</v>
      </c>
      <c r="HI17" s="9" t="e">
        <f>IF(#REF!=16,63,0)</f>
        <v>#REF!</v>
      </c>
      <c r="HJ17" s="9" t="e">
        <f>IF(#REF!=17,60,0)</f>
        <v>#REF!</v>
      </c>
      <c r="HK17" s="9" t="e">
        <f>IF(#REF!=18,58,0)</f>
        <v>#REF!</v>
      </c>
      <c r="HL17" s="9" t="e">
        <f>IF(#REF!=19,55,0)</f>
        <v>#REF!</v>
      </c>
      <c r="HM17" s="9" t="e">
        <f>IF(#REF!=20,53,0)</f>
        <v>#REF!</v>
      </c>
      <c r="HN17" s="9" t="e">
        <f>IF(#REF!&gt;20,0,0)</f>
        <v>#REF!</v>
      </c>
      <c r="HO17" s="9" t="e">
        <f>IF(#REF!="сх",0,0)</f>
        <v>#REF!</v>
      </c>
      <c r="HP17" s="9" t="e">
        <f t="shared" si="7"/>
        <v>#REF!</v>
      </c>
      <c r="HQ17" s="9" t="e">
        <f>IF(#REF!=1,100,0)</f>
        <v>#REF!</v>
      </c>
      <c r="HR17" s="9" t="e">
        <f>IF(#REF!=2,98,0)</f>
        <v>#REF!</v>
      </c>
      <c r="HS17" s="9" t="e">
        <f>IF(#REF!=3,95,0)</f>
        <v>#REF!</v>
      </c>
      <c r="HT17" s="9" t="e">
        <f>IF(#REF!=4,93,0)</f>
        <v>#REF!</v>
      </c>
      <c r="HU17" s="9" t="e">
        <f>IF(#REF!=5,90,0)</f>
        <v>#REF!</v>
      </c>
      <c r="HV17" s="9" t="e">
        <f>IF(#REF!=6,88,0)</f>
        <v>#REF!</v>
      </c>
      <c r="HW17" s="9" t="e">
        <f>IF(#REF!=7,85,0)</f>
        <v>#REF!</v>
      </c>
      <c r="HX17" s="9" t="e">
        <f>IF(#REF!=8,83,0)</f>
        <v>#REF!</v>
      </c>
      <c r="HY17" s="9" t="e">
        <f>IF(#REF!=9,80,0)</f>
        <v>#REF!</v>
      </c>
      <c r="HZ17" s="9" t="e">
        <f>IF(#REF!=10,78,0)</f>
        <v>#REF!</v>
      </c>
      <c r="IA17" s="9" t="e">
        <f>IF(#REF!=11,75,0)</f>
        <v>#REF!</v>
      </c>
      <c r="IB17" s="9" t="e">
        <f>IF(#REF!=12,73,0)</f>
        <v>#REF!</v>
      </c>
      <c r="IC17" s="9" t="e">
        <f>IF(#REF!=13,70,0)</f>
        <v>#REF!</v>
      </c>
      <c r="ID17" s="9" t="e">
        <f>IF(#REF!=14,68,0)</f>
        <v>#REF!</v>
      </c>
      <c r="IE17" s="9" t="e">
        <f>IF(#REF!=15,65,0)</f>
        <v>#REF!</v>
      </c>
      <c r="IF17" s="9" t="e">
        <f>IF(#REF!=16,63,0)</f>
        <v>#REF!</v>
      </c>
      <c r="IG17" s="9" t="e">
        <f>IF(#REF!=17,60,0)</f>
        <v>#REF!</v>
      </c>
      <c r="IH17" s="9" t="e">
        <f>IF(#REF!=18,58,0)</f>
        <v>#REF!</v>
      </c>
      <c r="II17" s="9" t="e">
        <f>IF(#REF!=19,55,0)</f>
        <v>#REF!</v>
      </c>
      <c r="IJ17" s="9" t="e">
        <f>IF(#REF!=20,53,0)</f>
        <v>#REF!</v>
      </c>
      <c r="IK17" s="9" t="e">
        <f>IF(#REF!&gt;20,0,0)</f>
        <v>#REF!</v>
      </c>
      <c r="IL17" s="9" t="e">
        <f>IF(#REF!="сх",0,0)</f>
        <v>#REF!</v>
      </c>
      <c r="IM17" s="9" t="e">
        <f t="shared" si="8"/>
        <v>#REF!</v>
      </c>
      <c r="IN17" s="7"/>
      <c r="IO17" s="7"/>
      <c r="IP17" s="7"/>
      <c r="IQ17" s="7"/>
      <c r="IR17" s="7"/>
      <c r="IS17" s="7"/>
      <c r="IT17" s="7"/>
      <c r="IU17" s="7"/>
      <c r="IV17" s="7"/>
    </row>
    <row r="18" spans="1:256" s="1" customFormat="1" ht="70.5">
      <c r="A18" s="49">
        <v>8</v>
      </c>
      <c r="B18" s="50">
        <v>15</v>
      </c>
      <c r="C18" s="61" t="s">
        <v>74</v>
      </c>
      <c r="D18" s="58" t="s">
        <v>37</v>
      </c>
      <c r="E18" s="51" t="s">
        <v>58</v>
      </c>
      <c r="F18" s="64" t="s">
        <v>61</v>
      </c>
      <c r="G18" s="61" t="s">
        <v>113</v>
      </c>
      <c r="H18" s="50" t="s">
        <v>62</v>
      </c>
      <c r="I18" s="6" t="e">
        <f>#REF!+#REF!</f>
        <v>#REF!</v>
      </c>
      <c r="J18" s="7"/>
      <c r="K18" s="8"/>
      <c r="L18" s="7" t="e">
        <f>IF(#REF!=1,25,0)</f>
        <v>#REF!</v>
      </c>
      <c r="M18" s="7" t="e">
        <f>IF(#REF!=2,22,0)</f>
        <v>#REF!</v>
      </c>
      <c r="N18" s="7" t="e">
        <f>IF(#REF!=3,20,0)</f>
        <v>#REF!</v>
      </c>
      <c r="O18" s="7" t="e">
        <f>IF(#REF!=4,18,0)</f>
        <v>#REF!</v>
      </c>
      <c r="P18" s="7" t="e">
        <f>IF(#REF!=5,16,0)</f>
        <v>#REF!</v>
      </c>
      <c r="Q18" s="7" t="e">
        <f>IF(#REF!=6,15,0)</f>
        <v>#REF!</v>
      </c>
      <c r="R18" s="7" t="e">
        <f>IF(#REF!=7,14,0)</f>
        <v>#REF!</v>
      </c>
      <c r="S18" s="7" t="e">
        <f>IF(#REF!=8,13,0)</f>
        <v>#REF!</v>
      </c>
      <c r="T18" s="7" t="e">
        <f>IF(#REF!=9,12,0)</f>
        <v>#REF!</v>
      </c>
      <c r="U18" s="7" t="e">
        <f>IF(#REF!=10,11,0)</f>
        <v>#REF!</v>
      </c>
      <c r="V18" s="7" t="e">
        <f>IF(#REF!=11,10,0)</f>
        <v>#REF!</v>
      </c>
      <c r="W18" s="7" t="e">
        <f>IF(#REF!=12,9,0)</f>
        <v>#REF!</v>
      </c>
      <c r="X18" s="7" t="e">
        <f>IF(#REF!=13,8,0)</f>
        <v>#REF!</v>
      </c>
      <c r="Y18" s="7" t="e">
        <f>IF(#REF!=14,7,0)</f>
        <v>#REF!</v>
      </c>
      <c r="Z18" s="7" t="e">
        <f>IF(#REF!=15,6,0)</f>
        <v>#REF!</v>
      </c>
      <c r="AA18" s="7" t="e">
        <f>IF(#REF!=16,5,0)</f>
        <v>#REF!</v>
      </c>
      <c r="AB18" s="7" t="e">
        <f>IF(#REF!=17,4,0)</f>
        <v>#REF!</v>
      </c>
      <c r="AC18" s="7" t="e">
        <f>IF(#REF!=18,3,0)</f>
        <v>#REF!</v>
      </c>
      <c r="AD18" s="7" t="e">
        <f>IF(#REF!=19,2,0)</f>
        <v>#REF!</v>
      </c>
      <c r="AE18" s="7" t="e">
        <f>IF(#REF!=20,1,0)</f>
        <v>#REF!</v>
      </c>
      <c r="AF18" s="7" t="e">
        <f>IF(#REF!&gt;20,0,0)</f>
        <v>#REF!</v>
      </c>
      <c r="AG18" s="7" t="e">
        <f>IF(#REF!="сх",0,0)</f>
        <v>#REF!</v>
      </c>
      <c r="AH18" s="7" t="e">
        <f t="shared" si="0"/>
        <v>#REF!</v>
      </c>
      <c r="AI18" s="7" t="e">
        <f>IF(#REF!=1,25,0)</f>
        <v>#REF!</v>
      </c>
      <c r="AJ18" s="7" t="e">
        <f>IF(#REF!=2,22,0)</f>
        <v>#REF!</v>
      </c>
      <c r="AK18" s="7" t="e">
        <f>IF(#REF!=3,20,0)</f>
        <v>#REF!</v>
      </c>
      <c r="AL18" s="7" t="e">
        <f>IF(#REF!=4,18,0)</f>
        <v>#REF!</v>
      </c>
      <c r="AM18" s="7" t="e">
        <f>IF(#REF!=5,16,0)</f>
        <v>#REF!</v>
      </c>
      <c r="AN18" s="7" t="e">
        <f>IF(#REF!=6,15,0)</f>
        <v>#REF!</v>
      </c>
      <c r="AO18" s="7" t="e">
        <f>IF(#REF!=7,14,0)</f>
        <v>#REF!</v>
      </c>
      <c r="AP18" s="7" t="e">
        <f>IF(#REF!=8,13,0)</f>
        <v>#REF!</v>
      </c>
      <c r="AQ18" s="7" t="e">
        <f>IF(#REF!=9,12,0)</f>
        <v>#REF!</v>
      </c>
      <c r="AR18" s="7" t="e">
        <f>IF(#REF!=10,11,0)</f>
        <v>#REF!</v>
      </c>
      <c r="AS18" s="7" t="e">
        <f>IF(#REF!=11,10,0)</f>
        <v>#REF!</v>
      </c>
      <c r="AT18" s="7" t="e">
        <f>IF(#REF!=12,9,0)</f>
        <v>#REF!</v>
      </c>
      <c r="AU18" s="7" t="e">
        <f>IF(#REF!=13,8,0)</f>
        <v>#REF!</v>
      </c>
      <c r="AV18" s="7" t="e">
        <f>IF(#REF!=14,7,0)</f>
        <v>#REF!</v>
      </c>
      <c r="AW18" s="7" t="e">
        <f>IF(#REF!=15,6,0)</f>
        <v>#REF!</v>
      </c>
      <c r="AX18" s="7" t="e">
        <f>IF(#REF!=16,5,0)</f>
        <v>#REF!</v>
      </c>
      <c r="AY18" s="7" t="e">
        <f>IF(#REF!=17,4,0)</f>
        <v>#REF!</v>
      </c>
      <c r="AZ18" s="7" t="e">
        <f>IF(#REF!=18,3,0)</f>
        <v>#REF!</v>
      </c>
      <c r="BA18" s="7" t="e">
        <f>IF(#REF!=19,2,0)</f>
        <v>#REF!</v>
      </c>
      <c r="BB18" s="7" t="e">
        <f>IF(#REF!=20,1,0)</f>
        <v>#REF!</v>
      </c>
      <c r="BC18" s="7" t="e">
        <f>IF(#REF!&gt;20,0,0)</f>
        <v>#REF!</v>
      </c>
      <c r="BD18" s="7" t="e">
        <f>IF(#REF!="сх",0,0)</f>
        <v>#REF!</v>
      </c>
      <c r="BE18" s="7" t="e">
        <f t="shared" si="1"/>
        <v>#REF!</v>
      </c>
      <c r="BF18" s="7" t="e">
        <f>IF(#REF!=1,45,0)</f>
        <v>#REF!</v>
      </c>
      <c r="BG18" s="7" t="e">
        <f>IF(#REF!=2,42,0)</f>
        <v>#REF!</v>
      </c>
      <c r="BH18" s="7" t="e">
        <f>IF(#REF!=3,40,0)</f>
        <v>#REF!</v>
      </c>
      <c r="BI18" s="7" t="e">
        <f>IF(#REF!=4,38,0)</f>
        <v>#REF!</v>
      </c>
      <c r="BJ18" s="7" t="e">
        <f>IF(#REF!=5,36,0)</f>
        <v>#REF!</v>
      </c>
      <c r="BK18" s="7" t="e">
        <f>IF(#REF!=6,35,0)</f>
        <v>#REF!</v>
      </c>
      <c r="BL18" s="7" t="e">
        <f>IF(#REF!=7,34,0)</f>
        <v>#REF!</v>
      </c>
      <c r="BM18" s="7" t="e">
        <f>IF(#REF!=8,33,0)</f>
        <v>#REF!</v>
      </c>
      <c r="BN18" s="7" t="e">
        <f>IF(#REF!=9,32,0)</f>
        <v>#REF!</v>
      </c>
      <c r="BO18" s="7" t="e">
        <f>IF(#REF!=10,31,0)</f>
        <v>#REF!</v>
      </c>
      <c r="BP18" s="7" t="e">
        <f>IF(#REF!=11,30,0)</f>
        <v>#REF!</v>
      </c>
      <c r="BQ18" s="7" t="e">
        <f>IF(#REF!=12,29,0)</f>
        <v>#REF!</v>
      </c>
      <c r="BR18" s="7" t="e">
        <f>IF(#REF!=13,28,0)</f>
        <v>#REF!</v>
      </c>
      <c r="BS18" s="7" t="e">
        <f>IF(#REF!=14,27,0)</f>
        <v>#REF!</v>
      </c>
      <c r="BT18" s="7" t="e">
        <f>IF(#REF!=15,26,0)</f>
        <v>#REF!</v>
      </c>
      <c r="BU18" s="7" t="e">
        <f>IF(#REF!=16,25,0)</f>
        <v>#REF!</v>
      </c>
      <c r="BV18" s="7" t="e">
        <f>IF(#REF!=17,24,0)</f>
        <v>#REF!</v>
      </c>
      <c r="BW18" s="7" t="e">
        <f>IF(#REF!=18,23,0)</f>
        <v>#REF!</v>
      </c>
      <c r="BX18" s="7" t="e">
        <f>IF(#REF!=19,22,0)</f>
        <v>#REF!</v>
      </c>
      <c r="BY18" s="7" t="e">
        <f>IF(#REF!=20,21,0)</f>
        <v>#REF!</v>
      </c>
      <c r="BZ18" s="7" t="e">
        <f>IF(#REF!=21,20,0)</f>
        <v>#REF!</v>
      </c>
      <c r="CA18" s="7" t="e">
        <f>IF(#REF!=22,19,0)</f>
        <v>#REF!</v>
      </c>
      <c r="CB18" s="7" t="e">
        <f>IF(#REF!=23,18,0)</f>
        <v>#REF!</v>
      </c>
      <c r="CC18" s="7" t="e">
        <f>IF(#REF!=24,17,0)</f>
        <v>#REF!</v>
      </c>
      <c r="CD18" s="7" t="e">
        <f>IF(#REF!=25,16,0)</f>
        <v>#REF!</v>
      </c>
      <c r="CE18" s="7" t="e">
        <f>IF(#REF!=26,15,0)</f>
        <v>#REF!</v>
      </c>
      <c r="CF18" s="7" t="e">
        <f>IF(#REF!=27,14,0)</f>
        <v>#REF!</v>
      </c>
      <c r="CG18" s="7" t="e">
        <f>IF(#REF!=28,13,0)</f>
        <v>#REF!</v>
      </c>
      <c r="CH18" s="7" t="e">
        <f>IF(#REF!=29,12,0)</f>
        <v>#REF!</v>
      </c>
      <c r="CI18" s="7" t="e">
        <f>IF(#REF!=30,11,0)</f>
        <v>#REF!</v>
      </c>
      <c r="CJ18" s="7" t="e">
        <f>IF(#REF!=31,10,0)</f>
        <v>#REF!</v>
      </c>
      <c r="CK18" s="7" t="e">
        <f>IF(#REF!=32,9,0)</f>
        <v>#REF!</v>
      </c>
      <c r="CL18" s="7" t="e">
        <f>IF(#REF!=33,8,0)</f>
        <v>#REF!</v>
      </c>
      <c r="CM18" s="7" t="e">
        <f>IF(#REF!=34,7,0)</f>
        <v>#REF!</v>
      </c>
      <c r="CN18" s="7" t="e">
        <f>IF(#REF!=35,6,0)</f>
        <v>#REF!</v>
      </c>
      <c r="CO18" s="7" t="e">
        <f>IF(#REF!=36,5,0)</f>
        <v>#REF!</v>
      </c>
      <c r="CP18" s="7" t="e">
        <f>IF(#REF!=37,4,0)</f>
        <v>#REF!</v>
      </c>
      <c r="CQ18" s="7" t="e">
        <f>IF(#REF!=38,3,0)</f>
        <v>#REF!</v>
      </c>
      <c r="CR18" s="7" t="e">
        <f>IF(#REF!=39,2,0)</f>
        <v>#REF!</v>
      </c>
      <c r="CS18" s="7" t="e">
        <f>IF(#REF!=40,1,0)</f>
        <v>#REF!</v>
      </c>
      <c r="CT18" s="7" t="e">
        <f>IF(#REF!&gt;20,0,0)</f>
        <v>#REF!</v>
      </c>
      <c r="CU18" s="7" t="e">
        <f>IF(#REF!="сх",0,0)</f>
        <v>#REF!</v>
      </c>
      <c r="CV18" s="7" t="e">
        <f t="shared" si="2"/>
        <v>#REF!</v>
      </c>
      <c r="CW18" s="7" t="e">
        <f>IF(#REF!=1,45,0)</f>
        <v>#REF!</v>
      </c>
      <c r="CX18" s="7" t="e">
        <f>IF(#REF!=2,42,0)</f>
        <v>#REF!</v>
      </c>
      <c r="CY18" s="7" t="e">
        <f>IF(#REF!=3,40,0)</f>
        <v>#REF!</v>
      </c>
      <c r="CZ18" s="7" t="e">
        <f>IF(#REF!=4,38,0)</f>
        <v>#REF!</v>
      </c>
      <c r="DA18" s="7" t="e">
        <f>IF(#REF!=5,36,0)</f>
        <v>#REF!</v>
      </c>
      <c r="DB18" s="7" t="e">
        <f>IF(#REF!=6,35,0)</f>
        <v>#REF!</v>
      </c>
      <c r="DC18" s="7" t="e">
        <f>IF(#REF!=7,34,0)</f>
        <v>#REF!</v>
      </c>
      <c r="DD18" s="7" t="e">
        <f>IF(#REF!=8,33,0)</f>
        <v>#REF!</v>
      </c>
      <c r="DE18" s="7" t="e">
        <f>IF(#REF!=9,32,0)</f>
        <v>#REF!</v>
      </c>
      <c r="DF18" s="7" t="e">
        <f>IF(#REF!=10,31,0)</f>
        <v>#REF!</v>
      </c>
      <c r="DG18" s="7" t="e">
        <f>IF(#REF!=11,30,0)</f>
        <v>#REF!</v>
      </c>
      <c r="DH18" s="7" t="e">
        <f>IF(#REF!=12,29,0)</f>
        <v>#REF!</v>
      </c>
      <c r="DI18" s="7" t="e">
        <f>IF(#REF!=13,28,0)</f>
        <v>#REF!</v>
      </c>
      <c r="DJ18" s="7" t="e">
        <f>IF(#REF!=14,27,0)</f>
        <v>#REF!</v>
      </c>
      <c r="DK18" s="7" t="e">
        <f>IF(#REF!=15,26,0)</f>
        <v>#REF!</v>
      </c>
      <c r="DL18" s="7" t="e">
        <f>IF(#REF!=16,25,0)</f>
        <v>#REF!</v>
      </c>
      <c r="DM18" s="7" t="e">
        <f>IF(#REF!=17,24,0)</f>
        <v>#REF!</v>
      </c>
      <c r="DN18" s="7" t="e">
        <f>IF(#REF!=18,23,0)</f>
        <v>#REF!</v>
      </c>
      <c r="DO18" s="7" t="e">
        <f>IF(#REF!=19,22,0)</f>
        <v>#REF!</v>
      </c>
      <c r="DP18" s="7" t="e">
        <f>IF(#REF!=20,21,0)</f>
        <v>#REF!</v>
      </c>
      <c r="DQ18" s="7" t="e">
        <f>IF(#REF!=21,20,0)</f>
        <v>#REF!</v>
      </c>
      <c r="DR18" s="7" t="e">
        <f>IF(#REF!=22,19,0)</f>
        <v>#REF!</v>
      </c>
      <c r="DS18" s="7" t="e">
        <f>IF(#REF!=23,18,0)</f>
        <v>#REF!</v>
      </c>
      <c r="DT18" s="7" t="e">
        <f>IF(#REF!=24,17,0)</f>
        <v>#REF!</v>
      </c>
      <c r="DU18" s="7" t="e">
        <f>IF(#REF!=25,16,0)</f>
        <v>#REF!</v>
      </c>
      <c r="DV18" s="7" t="e">
        <f>IF(#REF!=26,15,0)</f>
        <v>#REF!</v>
      </c>
      <c r="DW18" s="7" t="e">
        <f>IF(#REF!=27,14,0)</f>
        <v>#REF!</v>
      </c>
      <c r="DX18" s="7" t="e">
        <f>IF(#REF!=28,13,0)</f>
        <v>#REF!</v>
      </c>
      <c r="DY18" s="7" t="e">
        <f>IF(#REF!=29,12,0)</f>
        <v>#REF!</v>
      </c>
      <c r="DZ18" s="7" t="e">
        <f>IF(#REF!=30,11,0)</f>
        <v>#REF!</v>
      </c>
      <c r="EA18" s="7" t="e">
        <f>IF(#REF!=31,10,0)</f>
        <v>#REF!</v>
      </c>
      <c r="EB18" s="7" t="e">
        <f>IF(#REF!=32,9,0)</f>
        <v>#REF!</v>
      </c>
      <c r="EC18" s="7" t="e">
        <f>IF(#REF!=33,8,0)</f>
        <v>#REF!</v>
      </c>
      <c r="ED18" s="7" t="e">
        <f>IF(#REF!=34,7,0)</f>
        <v>#REF!</v>
      </c>
      <c r="EE18" s="7" t="e">
        <f>IF(#REF!=35,6,0)</f>
        <v>#REF!</v>
      </c>
      <c r="EF18" s="7" t="e">
        <f>IF(#REF!=36,5,0)</f>
        <v>#REF!</v>
      </c>
      <c r="EG18" s="7" t="e">
        <f>IF(#REF!=37,4,0)</f>
        <v>#REF!</v>
      </c>
      <c r="EH18" s="7" t="e">
        <f>IF(#REF!=38,3,0)</f>
        <v>#REF!</v>
      </c>
      <c r="EI18" s="7" t="e">
        <f>IF(#REF!=39,2,0)</f>
        <v>#REF!</v>
      </c>
      <c r="EJ18" s="7" t="e">
        <f>IF(#REF!=40,1,0)</f>
        <v>#REF!</v>
      </c>
      <c r="EK18" s="7" t="e">
        <f>IF(#REF!&gt;20,0,0)</f>
        <v>#REF!</v>
      </c>
      <c r="EL18" s="7" t="e">
        <f>IF(#REF!="сх",0,0)</f>
        <v>#REF!</v>
      </c>
      <c r="EM18" s="7" t="e">
        <f t="shared" si="3"/>
        <v>#REF!</v>
      </c>
      <c r="EN18" s="7"/>
      <c r="EO18" s="7" t="e">
        <f>IF(#REF!="сх","ноль",IF(#REF!&gt;0,#REF!,"Ноль"))</f>
        <v>#REF!</v>
      </c>
      <c r="EP18" s="7" t="e">
        <f>IF(#REF!="сх","ноль",IF(#REF!&gt;0,#REF!,"Ноль"))</f>
        <v>#REF!</v>
      </c>
      <c r="EQ18" s="7"/>
      <c r="ER18" s="7" t="e">
        <f t="shared" si="4"/>
        <v>#REF!</v>
      </c>
      <c r="ES18" s="7" t="e">
        <f>IF(#REF!=#REF!,IF(#REF!&lt;#REF!,#REF!,EW18),#REF!)</f>
        <v>#REF!</v>
      </c>
      <c r="ET18" s="7" t="e">
        <f>IF(#REF!=#REF!,IF(#REF!&lt;#REF!,0,1))</f>
        <v>#REF!</v>
      </c>
      <c r="EU18" s="7" t="e">
        <f>IF(AND(ER18&gt;=21,ER18&lt;&gt;0),ER18,IF(#REF!&lt;#REF!,"СТОП",ES18+ET18))</f>
        <v>#REF!</v>
      </c>
      <c r="EV18" s="7"/>
      <c r="EW18" s="7">
        <v>15</v>
      </c>
      <c r="EX18" s="7">
        <v>16</v>
      </c>
      <c r="EY18" s="7"/>
      <c r="EZ18" s="9" t="e">
        <f>IF(#REF!=1,25,0)</f>
        <v>#REF!</v>
      </c>
      <c r="FA18" s="9" t="e">
        <f>IF(#REF!=2,22,0)</f>
        <v>#REF!</v>
      </c>
      <c r="FB18" s="9" t="e">
        <f>IF(#REF!=3,20,0)</f>
        <v>#REF!</v>
      </c>
      <c r="FC18" s="9" t="e">
        <f>IF(#REF!=4,18,0)</f>
        <v>#REF!</v>
      </c>
      <c r="FD18" s="9" t="e">
        <f>IF(#REF!=5,16,0)</f>
        <v>#REF!</v>
      </c>
      <c r="FE18" s="9" t="e">
        <f>IF(#REF!=6,15,0)</f>
        <v>#REF!</v>
      </c>
      <c r="FF18" s="9" t="e">
        <f>IF(#REF!=7,14,0)</f>
        <v>#REF!</v>
      </c>
      <c r="FG18" s="9" t="e">
        <f>IF(#REF!=8,13,0)</f>
        <v>#REF!</v>
      </c>
      <c r="FH18" s="9" t="e">
        <f>IF(#REF!=9,12,0)</f>
        <v>#REF!</v>
      </c>
      <c r="FI18" s="9" t="e">
        <f>IF(#REF!=10,11,0)</f>
        <v>#REF!</v>
      </c>
      <c r="FJ18" s="9" t="e">
        <f>IF(#REF!=11,10,0)</f>
        <v>#REF!</v>
      </c>
      <c r="FK18" s="9" t="e">
        <f>IF(#REF!=12,9,0)</f>
        <v>#REF!</v>
      </c>
      <c r="FL18" s="9" t="e">
        <f>IF(#REF!=13,8,0)</f>
        <v>#REF!</v>
      </c>
      <c r="FM18" s="9" t="e">
        <f>IF(#REF!=14,7,0)</f>
        <v>#REF!</v>
      </c>
      <c r="FN18" s="9" t="e">
        <f>IF(#REF!=15,6,0)</f>
        <v>#REF!</v>
      </c>
      <c r="FO18" s="9" t="e">
        <f>IF(#REF!=16,5,0)</f>
        <v>#REF!</v>
      </c>
      <c r="FP18" s="9" t="e">
        <f>IF(#REF!=17,4,0)</f>
        <v>#REF!</v>
      </c>
      <c r="FQ18" s="9" t="e">
        <f>IF(#REF!=18,3,0)</f>
        <v>#REF!</v>
      </c>
      <c r="FR18" s="9" t="e">
        <f>IF(#REF!=19,2,0)</f>
        <v>#REF!</v>
      </c>
      <c r="FS18" s="9" t="e">
        <f>IF(#REF!=20,1,0)</f>
        <v>#REF!</v>
      </c>
      <c r="FT18" s="9" t="e">
        <f>IF(#REF!&gt;20,0,0)</f>
        <v>#REF!</v>
      </c>
      <c r="FU18" s="9" t="e">
        <f>IF(#REF!="сх",0,0)</f>
        <v>#REF!</v>
      </c>
      <c r="FV18" s="9" t="e">
        <f t="shared" si="5"/>
        <v>#REF!</v>
      </c>
      <c r="FW18" s="9" t="e">
        <f>IF(#REF!=1,25,0)</f>
        <v>#REF!</v>
      </c>
      <c r="FX18" s="9" t="e">
        <f>IF(#REF!=2,22,0)</f>
        <v>#REF!</v>
      </c>
      <c r="FY18" s="9" t="e">
        <f>IF(#REF!=3,20,0)</f>
        <v>#REF!</v>
      </c>
      <c r="FZ18" s="9" t="e">
        <f>IF(#REF!=4,18,0)</f>
        <v>#REF!</v>
      </c>
      <c r="GA18" s="9" t="e">
        <f>IF(#REF!=5,16,0)</f>
        <v>#REF!</v>
      </c>
      <c r="GB18" s="9" t="e">
        <f>IF(#REF!=6,15,0)</f>
        <v>#REF!</v>
      </c>
      <c r="GC18" s="9" t="e">
        <f>IF(#REF!=7,14,0)</f>
        <v>#REF!</v>
      </c>
      <c r="GD18" s="9" t="e">
        <f>IF(#REF!=8,13,0)</f>
        <v>#REF!</v>
      </c>
      <c r="GE18" s="9" t="e">
        <f>IF(#REF!=9,12,0)</f>
        <v>#REF!</v>
      </c>
      <c r="GF18" s="9" t="e">
        <f>IF(#REF!=10,11,0)</f>
        <v>#REF!</v>
      </c>
      <c r="GG18" s="9" t="e">
        <f>IF(#REF!=11,10,0)</f>
        <v>#REF!</v>
      </c>
      <c r="GH18" s="9" t="e">
        <f>IF(#REF!=12,9,0)</f>
        <v>#REF!</v>
      </c>
      <c r="GI18" s="9" t="e">
        <f>IF(#REF!=13,8,0)</f>
        <v>#REF!</v>
      </c>
      <c r="GJ18" s="9" t="e">
        <f>IF(#REF!=14,7,0)</f>
        <v>#REF!</v>
      </c>
      <c r="GK18" s="9" t="e">
        <f>IF(#REF!=15,6,0)</f>
        <v>#REF!</v>
      </c>
      <c r="GL18" s="9" t="e">
        <f>IF(#REF!=16,5,0)</f>
        <v>#REF!</v>
      </c>
      <c r="GM18" s="9" t="e">
        <f>IF(#REF!=17,4,0)</f>
        <v>#REF!</v>
      </c>
      <c r="GN18" s="9" t="e">
        <f>IF(#REF!=18,3,0)</f>
        <v>#REF!</v>
      </c>
      <c r="GO18" s="9" t="e">
        <f>IF(#REF!=19,2,0)</f>
        <v>#REF!</v>
      </c>
      <c r="GP18" s="9" t="e">
        <f>IF(#REF!=20,1,0)</f>
        <v>#REF!</v>
      </c>
      <c r="GQ18" s="9" t="e">
        <f>IF(#REF!&gt;20,0,0)</f>
        <v>#REF!</v>
      </c>
      <c r="GR18" s="9" t="e">
        <f>IF(#REF!="сх",0,0)</f>
        <v>#REF!</v>
      </c>
      <c r="GS18" s="9" t="e">
        <f t="shared" si="6"/>
        <v>#REF!</v>
      </c>
      <c r="GT18" s="9" t="e">
        <f>IF(#REF!=1,100,0)</f>
        <v>#REF!</v>
      </c>
      <c r="GU18" s="9" t="e">
        <f>IF(#REF!=2,98,0)</f>
        <v>#REF!</v>
      </c>
      <c r="GV18" s="9" t="e">
        <f>IF(#REF!=3,95,0)</f>
        <v>#REF!</v>
      </c>
      <c r="GW18" s="9" t="e">
        <f>IF(#REF!=4,93,0)</f>
        <v>#REF!</v>
      </c>
      <c r="GX18" s="9" t="e">
        <f>IF(#REF!=5,90,0)</f>
        <v>#REF!</v>
      </c>
      <c r="GY18" s="9" t="e">
        <f>IF(#REF!=6,88,0)</f>
        <v>#REF!</v>
      </c>
      <c r="GZ18" s="9" t="e">
        <f>IF(#REF!=7,85,0)</f>
        <v>#REF!</v>
      </c>
      <c r="HA18" s="9" t="e">
        <f>IF(#REF!=8,83,0)</f>
        <v>#REF!</v>
      </c>
      <c r="HB18" s="9" t="e">
        <f>IF(#REF!=9,80,0)</f>
        <v>#REF!</v>
      </c>
      <c r="HC18" s="9" t="e">
        <f>IF(#REF!=10,78,0)</f>
        <v>#REF!</v>
      </c>
      <c r="HD18" s="9" t="e">
        <f>IF(#REF!=11,75,0)</f>
        <v>#REF!</v>
      </c>
      <c r="HE18" s="9" t="e">
        <f>IF(#REF!=12,73,0)</f>
        <v>#REF!</v>
      </c>
      <c r="HF18" s="9" t="e">
        <f>IF(#REF!=13,70,0)</f>
        <v>#REF!</v>
      </c>
      <c r="HG18" s="9" t="e">
        <f>IF(#REF!=14,68,0)</f>
        <v>#REF!</v>
      </c>
      <c r="HH18" s="9" t="e">
        <f>IF(#REF!=15,65,0)</f>
        <v>#REF!</v>
      </c>
      <c r="HI18" s="9" t="e">
        <f>IF(#REF!=16,63,0)</f>
        <v>#REF!</v>
      </c>
      <c r="HJ18" s="9" t="e">
        <f>IF(#REF!=17,60,0)</f>
        <v>#REF!</v>
      </c>
      <c r="HK18" s="9" t="e">
        <f>IF(#REF!=18,58,0)</f>
        <v>#REF!</v>
      </c>
      <c r="HL18" s="9" t="e">
        <f>IF(#REF!=19,55,0)</f>
        <v>#REF!</v>
      </c>
      <c r="HM18" s="9" t="e">
        <f>IF(#REF!=20,53,0)</f>
        <v>#REF!</v>
      </c>
      <c r="HN18" s="9" t="e">
        <f>IF(#REF!&gt;20,0,0)</f>
        <v>#REF!</v>
      </c>
      <c r="HO18" s="9" t="e">
        <f>IF(#REF!="сх",0,0)</f>
        <v>#REF!</v>
      </c>
      <c r="HP18" s="9" t="e">
        <f t="shared" si="7"/>
        <v>#REF!</v>
      </c>
      <c r="HQ18" s="9" t="e">
        <f>IF(#REF!=1,100,0)</f>
        <v>#REF!</v>
      </c>
      <c r="HR18" s="9" t="e">
        <f>IF(#REF!=2,98,0)</f>
        <v>#REF!</v>
      </c>
      <c r="HS18" s="9" t="e">
        <f>IF(#REF!=3,95,0)</f>
        <v>#REF!</v>
      </c>
      <c r="HT18" s="9" t="e">
        <f>IF(#REF!=4,93,0)</f>
        <v>#REF!</v>
      </c>
      <c r="HU18" s="9" t="e">
        <f>IF(#REF!=5,90,0)</f>
        <v>#REF!</v>
      </c>
      <c r="HV18" s="9" t="e">
        <f>IF(#REF!=6,88,0)</f>
        <v>#REF!</v>
      </c>
      <c r="HW18" s="9" t="e">
        <f>IF(#REF!=7,85,0)</f>
        <v>#REF!</v>
      </c>
      <c r="HX18" s="9" t="e">
        <f>IF(#REF!=8,83,0)</f>
        <v>#REF!</v>
      </c>
      <c r="HY18" s="9" t="e">
        <f>IF(#REF!=9,80,0)</f>
        <v>#REF!</v>
      </c>
      <c r="HZ18" s="9" t="e">
        <f>IF(#REF!=10,78,0)</f>
        <v>#REF!</v>
      </c>
      <c r="IA18" s="9" t="e">
        <f>IF(#REF!=11,75,0)</f>
        <v>#REF!</v>
      </c>
      <c r="IB18" s="9" t="e">
        <f>IF(#REF!=12,73,0)</f>
        <v>#REF!</v>
      </c>
      <c r="IC18" s="9" t="e">
        <f>IF(#REF!=13,70,0)</f>
        <v>#REF!</v>
      </c>
      <c r="ID18" s="9" t="e">
        <f>IF(#REF!=14,68,0)</f>
        <v>#REF!</v>
      </c>
      <c r="IE18" s="9" t="e">
        <f>IF(#REF!=15,65,0)</f>
        <v>#REF!</v>
      </c>
      <c r="IF18" s="9" t="e">
        <f>IF(#REF!=16,63,0)</f>
        <v>#REF!</v>
      </c>
      <c r="IG18" s="9" t="e">
        <f>IF(#REF!=17,60,0)</f>
        <v>#REF!</v>
      </c>
      <c r="IH18" s="9" t="e">
        <f>IF(#REF!=18,58,0)</f>
        <v>#REF!</v>
      </c>
      <c r="II18" s="9" t="e">
        <f>IF(#REF!=19,55,0)</f>
        <v>#REF!</v>
      </c>
      <c r="IJ18" s="9" t="e">
        <f>IF(#REF!=20,53,0)</f>
        <v>#REF!</v>
      </c>
      <c r="IK18" s="9" t="e">
        <f>IF(#REF!&gt;20,0,0)</f>
        <v>#REF!</v>
      </c>
      <c r="IL18" s="9" t="e">
        <f>IF(#REF!="сх",0,0)</f>
        <v>#REF!</v>
      </c>
      <c r="IM18" s="9" t="e">
        <f t="shared" si="8"/>
        <v>#REF!</v>
      </c>
      <c r="IN18" s="7"/>
      <c r="IO18" s="7"/>
      <c r="IP18" s="7"/>
      <c r="IQ18" s="7"/>
      <c r="IR18" s="7"/>
      <c r="IS18" s="7"/>
      <c r="IT18" s="7"/>
      <c r="IU18" s="7"/>
      <c r="IV18" s="7"/>
    </row>
    <row r="19" spans="1:256" s="1" customFormat="1" ht="35.25">
      <c r="A19" s="52">
        <v>9</v>
      </c>
      <c r="B19" s="53">
        <v>18</v>
      </c>
      <c r="C19" s="62" t="s">
        <v>44</v>
      </c>
      <c r="D19" s="47" t="s">
        <v>37</v>
      </c>
      <c r="E19" s="54" t="s">
        <v>58</v>
      </c>
      <c r="F19" s="66" t="s">
        <v>64</v>
      </c>
      <c r="G19" s="62" t="s">
        <v>70</v>
      </c>
      <c r="H19" s="53" t="s">
        <v>39</v>
      </c>
      <c r="I19" s="6" t="e">
        <f>#REF!+#REF!</f>
        <v>#REF!</v>
      </c>
      <c r="J19" s="7"/>
      <c r="K19" s="8"/>
      <c r="L19" s="7" t="e">
        <f>IF(#REF!=1,25,0)</f>
        <v>#REF!</v>
      </c>
      <c r="M19" s="7" t="e">
        <f>IF(#REF!=2,22,0)</f>
        <v>#REF!</v>
      </c>
      <c r="N19" s="7" t="e">
        <f>IF(#REF!=3,20,0)</f>
        <v>#REF!</v>
      </c>
      <c r="O19" s="7" t="e">
        <f>IF(#REF!=4,18,0)</f>
        <v>#REF!</v>
      </c>
      <c r="P19" s="7" t="e">
        <f>IF(#REF!=5,16,0)</f>
        <v>#REF!</v>
      </c>
      <c r="Q19" s="7" t="e">
        <f>IF(#REF!=6,15,0)</f>
        <v>#REF!</v>
      </c>
      <c r="R19" s="7" t="e">
        <f>IF(#REF!=7,14,0)</f>
        <v>#REF!</v>
      </c>
      <c r="S19" s="7" t="e">
        <f>IF(#REF!=8,13,0)</f>
        <v>#REF!</v>
      </c>
      <c r="T19" s="7" t="e">
        <f>IF(#REF!=9,12,0)</f>
        <v>#REF!</v>
      </c>
      <c r="U19" s="7" t="e">
        <f>IF(#REF!=10,11,0)</f>
        <v>#REF!</v>
      </c>
      <c r="V19" s="7" t="e">
        <f>IF(#REF!=11,10,0)</f>
        <v>#REF!</v>
      </c>
      <c r="W19" s="7" t="e">
        <f>IF(#REF!=12,9,0)</f>
        <v>#REF!</v>
      </c>
      <c r="X19" s="7" t="e">
        <f>IF(#REF!=13,8,0)</f>
        <v>#REF!</v>
      </c>
      <c r="Y19" s="7" t="e">
        <f>IF(#REF!=14,7,0)</f>
        <v>#REF!</v>
      </c>
      <c r="Z19" s="7" t="e">
        <f>IF(#REF!=15,6,0)</f>
        <v>#REF!</v>
      </c>
      <c r="AA19" s="7" t="e">
        <f>IF(#REF!=16,5,0)</f>
        <v>#REF!</v>
      </c>
      <c r="AB19" s="7" t="e">
        <f>IF(#REF!=17,4,0)</f>
        <v>#REF!</v>
      </c>
      <c r="AC19" s="7" t="e">
        <f>IF(#REF!=18,3,0)</f>
        <v>#REF!</v>
      </c>
      <c r="AD19" s="7" t="e">
        <f>IF(#REF!=19,2,0)</f>
        <v>#REF!</v>
      </c>
      <c r="AE19" s="7" t="e">
        <f>IF(#REF!=20,1,0)</f>
        <v>#REF!</v>
      </c>
      <c r="AF19" s="7" t="e">
        <f>IF(#REF!&gt;20,0,0)</f>
        <v>#REF!</v>
      </c>
      <c r="AG19" s="7" t="e">
        <f>IF(#REF!="сх",0,0)</f>
        <v>#REF!</v>
      </c>
      <c r="AH19" s="7" t="e">
        <f t="shared" si="0"/>
        <v>#REF!</v>
      </c>
      <c r="AI19" s="7" t="e">
        <f>IF(#REF!=1,25,0)</f>
        <v>#REF!</v>
      </c>
      <c r="AJ19" s="7" t="e">
        <f>IF(#REF!=2,22,0)</f>
        <v>#REF!</v>
      </c>
      <c r="AK19" s="7" t="e">
        <f>IF(#REF!=3,20,0)</f>
        <v>#REF!</v>
      </c>
      <c r="AL19" s="7" t="e">
        <f>IF(#REF!=4,18,0)</f>
        <v>#REF!</v>
      </c>
      <c r="AM19" s="7" t="e">
        <f>IF(#REF!=5,16,0)</f>
        <v>#REF!</v>
      </c>
      <c r="AN19" s="7" t="e">
        <f>IF(#REF!=6,15,0)</f>
        <v>#REF!</v>
      </c>
      <c r="AO19" s="7" t="e">
        <f>IF(#REF!=7,14,0)</f>
        <v>#REF!</v>
      </c>
      <c r="AP19" s="7" t="e">
        <f>IF(#REF!=8,13,0)</f>
        <v>#REF!</v>
      </c>
      <c r="AQ19" s="7" t="e">
        <f>IF(#REF!=9,12,0)</f>
        <v>#REF!</v>
      </c>
      <c r="AR19" s="7" t="e">
        <f>IF(#REF!=10,11,0)</f>
        <v>#REF!</v>
      </c>
      <c r="AS19" s="7" t="e">
        <f>IF(#REF!=11,10,0)</f>
        <v>#REF!</v>
      </c>
      <c r="AT19" s="7" t="e">
        <f>IF(#REF!=12,9,0)</f>
        <v>#REF!</v>
      </c>
      <c r="AU19" s="7" t="e">
        <f>IF(#REF!=13,8,0)</f>
        <v>#REF!</v>
      </c>
      <c r="AV19" s="7" t="e">
        <f>IF(#REF!=14,7,0)</f>
        <v>#REF!</v>
      </c>
      <c r="AW19" s="7" t="e">
        <f>IF(#REF!=15,6,0)</f>
        <v>#REF!</v>
      </c>
      <c r="AX19" s="7" t="e">
        <f>IF(#REF!=16,5,0)</f>
        <v>#REF!</v>
      </c>
      <c r="AY19" s="7" t="e">
        <f>IF(#REF!=17,4,0)</f>
        <v>#REF!</v>
      </c>
      <c r="AZ19" s="7" t="e">
        <f>IF(#REF!=18,3,0)</f>
        <v>#REF!</v>
      </c>
      <c r="BA19" s="7" t="e">
        <f>IF(#REF!=19,2,0)</f>
        <v>#REF!</v>
      </c>
      <c r="BB19" s="7" t="e">
        <f>IF(#REF!=20,1,0)</f>
        <v>#REF!</v>
      </c>
      <c r="BC19" s="7" t="e">
        <f>IF(#REF!&gt;20,0,0)</f>
        <v>#REF!</v>
      </c>
      <c r="BD19" s="7" t="e">
        <f>IF(#REF!="сх",0,0)</f>
        <v>#REF!</v>
      </c>
      <c r="BE19" s="7" t="e">
        <f t="shared" si="1"/>
        <v>#REF!</v>
      </c>
      <c r="BF19" s="7" t="e">
        <f>IF(#REF!=1,45,0)</f>
        <v>#REF!</v>
      </c>
      <c r="BG19" s="7" t="e">
        <f>IF(#REF!=2,42,0)</f>
        <v>#REF!</v>
      </c>
      <c r="BH19" s="7" t="e">
        <f>IF(#REF!=3,40,0)</f>
        <v>#REF!</v>
      </c>
      <c r="BI19" s="7" t="e">
        <f>IF(#REF!=4,38,0)</f>
        <v>#REF!</v>
      </c>
      <c r="BJ19" s="7" t="e">
        <f>IF(#REF!=5,36,0)</f>
        <v>#REF!</v>
      </c>
      <c r="BK19" s="7" t="e">
        <f>IF(#REF!=6,35,0)</f>
        <v>#REF!</v>
      </c>
      <c r="BL19" s="7" t="e">
        <f>IF(#REF!=7,34,0)</f>
        <v>#REF!</v>
      </c>
      <c r="BM19" s="7" t="e">
        <f>IF(#REF!=8,33,0)</f>
        <v>#REF!</v>
      </c>
      <c r="BN19" s="7" t="e">
        <f>IF(#REF!=9,32,0)</f>
        <v>#REF!</v>
      </c>
      <c r="BO19" s="7" t="e">
        <f>IF(#REF!=10,31,0)</f>
        <v>#REF!</v>
      </c>
      <c r="BP19" s="7" t="e">
        <f>IF(#REF!=11,30,0)</f>
        <v>#REF!</v>
      </c>
      <c r="BQ19" s="7" t="e">
        <f>IF(#REF!=12,29,0)</f>
        <v>#REF!</v>
      </c>
      <c r="BR19" s="7" t="e">
        <f>IF(#REF!=13,28,0)</f>
        <v>#REF!</v>
      </c>
      <c r="BS19" s="7" t="e">
        <f>IF(#REF!=14,27,0)</f>
        <v>#REF!</v>
      </c>
      <c r="BT19" s="7" t="e">
        <f>IF(#REF!=15,26,0)</f>
        <v>#REF!</v>
      </c>
      <c r="BU19" s="7" t="e">
        <f>IF(#REF!=16,25,0)</f>
        <v>#REF!</v>
      </c>
      <c r="BV19" s="7" t="e">
        <f>IF(#REF!=17,24,0)</f>
        <v>#REF!</v>
      </c>
      <c r="BW19" s="7" t="e">
        <f>IF(#REF!=18,23,0)</f>
        <v>#REF!</v>
      </c>
      <c r="BX19" s="7" t="e">
        <f>IF(#REF!=19,22,0)</f>
        <v>#REF!</v>
      </c>
      <c r="BY19" s="7" t="e">
        <f>IF(#REF!=20,21,0)</f>
        <v>#REF!</v>
      </c>
      <c r="BZ19" s="7" t="e">
        <f>IF(#REF!=21,20,0)</f>
        <v>#REF!</v>
      </c>
      <c r="CA19" s="7" t="e">
        <f>IF(#REF!=22,19,0)</f>
        <v>#REF!</v>
      </c>
      <c r="CB19" s="7" t="e">
        <f>IF(#REF!=23,18,0)</f>
        <v>#REF!</v>
      </c>
      <c r="CC19" s="7" t="e">
        <f>IF(#REF!=24,17,0)</f>
        <v>#REF!</v>
      </c>
      <c r="CD19" s="7" t="e">
        <f>IF(#REF!=25,16,0)</f>
        <v>#REF!</v>
      </c>
      <c r="CE19" s="7" t="e">
        <f>IF(#REF!=26,15,0)</f>
        <v>#REF!</v>
      </c>
      <c r="CF19" s="7" t="e">
        <f>IF(#REF!=27,14,0)</f>
        <v>#REF!</v>
      </c>
      <c r="CG19" s="7" t="e">
        <f>IF(#REF!=28,13,0)</f>
        <v>#REF!</v>
      </c>
      <c r="CH19" s="7" t="e">
        <f>IF(#REF!=29,12,0)</f>
        <v>#REF!</v>
      </c>
      <c r="CI19" s="7" t="e">
        <f>IF(#REF!=30,11,0)</f>
        <v>#REF!</v>
      </c>
      <c r="CJ19" s="7" t="e">
        <f>IF(#REF!=31,10,0)</f>
        <v>#REF!</v>
      </c>
      <c r="CK19" s="7" t="e">
        <f>IF(#REF!=32,9,0)</f>
        <v>#REF!</v>
      </c>
      <c r="CL19" s="7" t="e">
        <f>IF(#REF!=33,8,0)</f>
        <v>#REF!</v>
      </c>
      <c r="CM19" s="7" t="e">
        <f>IF(#REF!=34,7,0)</f>
        <v>#REF!</v>
      </c>
      <c r="CN19" s="7" t="e">
        <f>IF(#REF!=35,6,0)</f>
        <v>#REF!</v>
      </c>
      <c r="CO19" s="7" t="e">
        <f>IF(#REF!=36,5,0)</f>
        <v>#REF!</v>
      </c>
      <c r="CP19" s="7" t="e">
        <f>IF(#REF!=37,4,0)</f>
        <v>#REF!</v>
      </c>
      <c r="CQ19" s="7" t="e">
        <f>IF(#REF!=38,3,0)</f>
        <v>#REF!</v>
      </c>
      <c r="CR19" s="7" t="e">
        <f>IF(#REF!=39,2,0)</f>
        <v>#REF!</v>
      </c>
      <c r="CS19" s="7" t="e">
        <f>IF(#REF!=40,1,0)</f>
        <v>#REF!</v>
      </c>
      <c r="CT19" s="7" t="e">
        <f>IF(#REF!&gt;20,0,0)</f>
        <v>#REF!</v>
      </c>
      <c r="CU19" s="7" t="e">
        <f>IF(#REF!="сх",0,0)</f>
        <v>#REF!</v>
      </c>
      <c r="CV19" s="7" t="e">
        <f t="shared" si="2"/>
        <v>#REF!</v>
      </c>
      <c r="CW19" s="7" t="e">
        <f>IF(#REF!=1,45,0)</f>
        <v>#REF!</v>
      </c>
      <c r="CX19" s="7" t="e">
        <f>IF(#REF!=2,42,0)</f>
        <v>#REF!</v>
      </c>
      <c r="CY19" s="7" t="e">
        <f>IF(#REF!=3,40,0)</f>
        <v>#REF!</v>
      </c>
      <c r="CZ19" s="7" t="e">
        <f>IF(#REF!=4,38,0)</f>
        <v>#REF!</v>
      </c>
      <c r="DA19" s="7" t="e">
        <f>IF(#REF!=5,36,0)</f>
        <v>#REF!</v>
      </c>
      <c r="DB19" s="7" t="e">
        <f>IF(#REF!=6,35,0)</f>
        <v>#REF!</v>
      </c>
      <c r="DC19" s="7" t="e">
        <f>IF(#REF!=7,34,0)</f>
        <v>#REF!</v>
      </c>
      <c r="DD19" s="7" t="e">
        <f>IF(#REF!=8,33,0)</f>
        <v>#REF!</v>
      </c>
      <c r="DE19" s="7" t="e">
        <f>IF(#REF!=9,32,0)</f>
        <v>#REF!</v>
      </c>
      <c r="DF19" s="7" t="e">
        <f>IF(#REF!=10,31,0)</f>
        <v>#REF!</v>
      </c>
      <c r="DG19" s="7" t="e">
        <f>IF(#REF!=11,30,0)</f>
        <v>#REF!</v>
      </c>
      <c r="DH19" s="7" t="e">
        <f>IF(#REF!=12,29,0)</f>
        <v>#REF!</v>
      </c>
      <c r="DI19" s="7" t="e">
        <f>IF(#REF!=13,28,0)</f>
        <v>#REF!</v>
      </c>
      <c r="DJ19" s="7" t="e">
        <f>IF(#REF!=14,27,0)</f>
        <v>#REF!</v>
      </c>
      <c r="DK19" s="7" t="e">
        <f>IF(#REF!=15,26,0)</f>
        <v>#REF!</v>
      </c>
      <c r="DL19" s="7" t="e">
        <f>IF(#REF!=16,25,0)</f>
        <v>#REF!</v>
      </c>
      <c r="DM19" s="7" t="e">
        <f>IF(#REF!=17,24,0)</f>
        <v>#REF!</v>
      </c>
      <c r="DN19" s="7" t="e">
        <f>IF(#REF!=18,23,0)</f>
        <v>#REF!</v>
      </c>
      <c r="DO19" s="7" t="e">
        <f>IF(#REF!=19,22,0)</f>
        <v>#REF!</v>
      </c>
      <c r="DP19" s="7" t="e">
        <f>IF(#REF!=20,21,0)</f>
        <v>#REF!</v>
      </c>
      <c r="DQ19" s="7" t="e">
        <f>IF(#REF!=21,20,0)</f>
        <v>#REF!</v>
      </c>
      <c r="DR19" s="7" t="e">
        <f>IF(#REF!=22,19,0)</f>
        <v>#REF!</v>
      </c>
      <c r="DS19" s="7" t="e">
        <f>IF(#REF!=23,18,0)</f>
        <v>#REF!</v>
      </c>
      <c r="DT19" s="7" t="e">
        <f>IF(#REF!=24,17,0)</f>
        <v>#REF!</v>
      </c>
      <c r="DU19" s="7" t="e">
        <f>IF(#REF!=25,16,0)</f>
        <v>#REF!</v>
      </c>
      <c r="DV19" s="7" t="e">
        <f>IF(#REF!=26,15,0)</f>
        <v>#REF!</v>
      </c>
      <c r="DW19" s="7" t="e">
        <f>IF(#REF!=27,14,0)</f>
        <v>#REF!</v>
      </c>
      <c r="DX19" s="7" t="e">
        <f>IF(#REF!=28,13,0)</f>
        <v>#REF!</v>
      </c>
      <c r="DY19" s="7" t="e">
        <f>IF(#REF!=29,12,0)</f>
        <v>#REF!</v>
      </c>
      <c r="DZ19" s="7" t="e">
        <f>IF(#REF!=30,11,0)</f>
        <v>#REF!</v>
      </c>
      <c r="EA19" s="7" t="e">
        <f>IF(#REF!=31,10,0)</f>
        <v>#REF!</v>
      </c>
      <c r="EB19" s="7" t="e">
        <f>IF(#REF!=32,9,0)</f>
        <v>#REF!</v>
      </c>
      <c r="EC19" s="7" t="e">
        <f>IF(#REF!=33,8,0)</f>
        <v>#REF!</v>
      </c>
      <c r="ED19" s="7" t="e">
        <f>IF(#REF!=34,7,0)</f>
        <v>#REF!</v>
      </c>
      <c r="EE19" s="7" t="e">
        <f>IF(#REF!=35,6,0)</f>
        <v>#REF!</v>
      </c>
      <c r="EF19" s="7" t="e">
        <f>IF(#REF!=36,5,0)</f>
        <v>#REF!</v>
      </c>
      <c r="EG19" s="7" t="e">
        <f>IF(#REF!=37,4,0)</f>
        <v>#REF!</v>
      </c>
      <c r="EH19" s="7" t="e">
        <f>IF(#REF!=38,3,0)</f>
        <v>#REF!</v>
      </c>
      <c r="EI19" s="7" t="e">
        <f>IF(#REF!=39,2,0)</f>
        <v>#REF!</v>
      </c>
      <c r="EJ19" s="7" t="e">
        <f>IF(#REF!=40,1,0)</f>
        <v>#REF!</v>
      </c>
      <c r="EK19" s="7" t="e">
        <f>IF(#REF!&gt;20,0,0)</f>
        <v>#REF!</v>
      </c>
      <c r="EL19" s="7" t="e">
        <f>IF(#REF!="сх",0,0)</f>
        <v>#REF!</v>
      </c>
      <c r="EM19" s="7" t="e">
        <f t="shared" si="3"/>
        <v>#REF!</v>
      </c>
      <c r="EN19" s="7"/>
      <c r="EO19" s="7" t="e">
        <f>IF(#REF!="сх","ноль",IF(#REF!&gt;0,#REF!,"Ноль"))</f>
        <v>#REF!</v>
      </c>
      <c r="EP19" s="7" t="e">
        <f>IF(#REF!="сх","ноль",IF(#REF!&gt;0,#REF!,"Ноль"))</f>
        <v>#REF!</v>
      </c>
      <c r="EQ19" s="7"/>
      <c r="ER19" s="7" t="e">
        <f t="shared" si="4"/>
        <v>#REF!</v>
      </c>
      <c r="ES19" s="7" t="e">
        <f>IF(#REF!=#REF!,IF(#REF!&lt;#REF!,#REF!,EW19),#REF!)</f>
        <v>#REF!</v>
      </c>
      <c r="ET19" s="7" t="e">
        <f>IF(#REF!=#REF!,IF(#REF!&lt;#REF!,0,1))</f>
        <v>#REF!</v>
      </c>
      <c r="EU19" s="7" t="e">
        <f>IF(AND(ER19&gt;=21,ER19&lt;&gt;0),ER19,IF(#REF!&lt;#REF!,"СТОП",ES19+ET19))</f>
        <v>#REF!</v>
      </c>
      <c r="EV19" s="7"/>
      <c r="EW19" s="7">
        <v>15</v>
      </c>
      <c r="EX19" s="7">
        <v>16</v>
      </c>
      <c r="EY19" s="7"/>
      <c r="EZ19" s="9" t="e">
        <f>IF(#REF!=1,25,0)</f>
        <v>#REF!</v>
      </c>
      <c r="FA19" s="9" t="e">
        <f>IF(#REF!=2,22,0)</f>
        <v>#REF!</v>
      </c>
      <c r="FB19" s="9" t="e">
        <f>IF(#REF!=3,20,0)</f>
        <v>#REF!</v>
      </c>
      <c r="FC19" s="9" t="e">
        <f>IF(#REF!=4,18,0)</f>
        <v>#REF!</v>
      </c>
      <c r="FD19" s="9" t="e">
        <f>IF(#REF!=5,16,0)</f>
        <v>#REF!</v>
      </c>
      <c r="FE19" s="9" t="e">
        <f>IF(#REF!=6,15,0)</f>
        <v>#REF!</v>
      </c>
      <c r="FF19" s="9" t="e">
        <f>IF(#REF!=7,14,0)</f>
        <v>#REF!</v>
      </c>
      <c r="FG19" s="9" t="e">
        <f>IF(#REF!=8,13,0)</f>
        <v>#REF!</v>
      </c>
      <c r="FH19" s="9" t="e">
        <f>IF(#REF!=9,12,0)</f>
        <v>#REF!</v>
      </c>
      <c r="FI19" s="9" t="e">
        <f>IF(#REF!=10,11,0)</f>
        <v>#REF!</v>
      </c>
      <c r="FJ19" s="9" t="e">
        <f>IF(#REF!=11,10,0)</f>
        <v>#REF!</v>
      </c>
      <c r="FK19" s="9" t="e">
        <f>IF(#REF!=12,9,0)</f>
        <v>#REF!</v>
      </c>
      <c r="FL19" s="9" t="e">
        <f>IF(#REF!=13,8,0)</f>
        <v>#REF!</v>
      </c>
      <c r="FM19" s="9" t="e">
        <f>IF(#REF!=14,7,0)</f>
        <v>#REF!</v>
      </c>
      <c r="FN19" s="9" t="e">
        <f>IF(#REF!=15,6,0)</f>
        <v>#REF!</v>
      </c>
      <c r="FO19" s="9" t="e">
        <f>IF(#REF!=16,5,0)</f>
        <v>#REF!</v>
      </c>
      <c r="FP19" s="9" t="e">
        <f>IF(#REF!=17,4,0)</f>
        <v>#REF!</v>
      </c>
      <c r="FQ19" s="9" t="e">
        <f>IF(#REF!=18,3,0)</f>
        <v>#REF!</v>
      </c>
      <c r="FR19" s="9" t="e">
        <f>IF(#REF!=19,2,0)</f>
        <v>#REF!</v>
      </c>
      <c r="FS19" s="9" t="e">
        <f>IF(#REF!=20,1,0)</f>
        <v>#REF!</v>
      </c>
      <c r="FT19" s="9" t="e">
        <f>IF(#REF!&gt;20,0,0)</f>
        <v>#REF!</v>
      </c>
      <c r="FU19" s="9" t="e">
        <f>IF(#REF!="сх",0,0)</f>
        <v>#REF!</v>
      </c>
      <c r="FV19" s="9" t="e">
        <f t="shared" si="5"/>
        <v>#REF!</v>
      </c>
      <c r="FW19" s="9" t="e">
        <f>IF(#REF!=1,25,0)</f>
        <v>#REF!</v>
      </c>
      <c r="FX19" s="9" t="e">
        <f>IF(#REF!=2,22,0)</f>
        <v>#REF!</v>
      </c>
      <c r="FY19" s="9" t="e">
        <f>IF(#REF!=3,20,0)</f>
        <v>#REF!</v>
      </c>
      <c r="FZ19" s="9" t="e">
        <f>IF(#REF!=4,18,0)</f>
        <v>#REF!</v>
      </c>
      <c r="GA19" s="9" t="e">
        <f>IF(#REF!=5,16,0)</f>
        <v>#REF!</v>
      </c>
      <c r="GB19" s="9" t="e">
        <f>IF(#REF!=6,15,0)</f>
        <v>#REF!</v>
      </c>
      <c r="GC19" s="9" t="e">
        <f>IF(#REF!=7,14,0)</f>
        <v>#REF!</v>
      </c>
      <c r="GD19" s="9" t="e">
        <f>IF(#REF!=8,13,0)</f>
        <v>#REF!</v>
      </c>
      <c r="GE19" s="9" t="e">
        <f>IF(#REF!=9,12,0)</f>
        <v>#REF!</v>
      </c>
      <c r="GF19" s="9" t="e">
        <f>IF(#REF!=10,11,0)</f>
        <v>#REF!</v>
      </c>
      <c r="GG19" s="9" t="e">
        <f>IF(#REF!=11,10,0)</f>
        <v>#REF!</v>
      </c>
      <c r="GH19" s="9" t="e">
        <f>IF(#REF!=12,9,0)</f>
        <v>#REF!</v>
      </c>
      <c r="GI19" s="9" t="e">
        <f>IF(#REF!=13,8,0)</f>
        <v>#REF!</v>
      </c>
      <c r="GJ19" s="9" t="e">
        <f>IF(#REF!=14,7,0)</f>
        <v>#REF!</v>
      </c>
      <c r="GK19" s="9" t="e">
        <f>IF(#REF!=15,6,0)</f>
        <v>#REF!</v>
      </c>
      <c r="GL19" s="9" t="e">
        <f>IF(#REF!=16,5,0)</f>
        <v>#REF!</v>
      </c>
      <c r="GM19" s="9" t="e">
        <f>IF(#REF!=17,4,0)</f>
        <v>#REF!</v>
      </c>
      <c r="GN19" s="9" t="e">
        <f>IF(#REF!=18,3,0)</f>
        <v>#REF!</v>
      </c>
      <c r="GO19" s="9" t="e">
        <f>IF(#REF!=19,2,0)</f>
        <v>#REF!</v>
      </c>
      <c r="GP19" s="9" t="e">
        <f>IF(#REF!=20,1,0)</f>
        <v>#REF!</v>
      </c>
      <c r="GQ19" s="9" t="e">
        <f>IF(#REF!&gt;20,0,0)</f>
        <v>#REF!</v>
      </c>
      <c r="GR19" s="9" t="e">
        <f>IF(#REF!="сх",0,0)</f>
        <v>#REF!</v>
      </c>
      <c r="GS19" s="9" t="e">
        <f t="shared" si="6"/>
        <v>#REF!</v>
      </c>
      <c r="GT19" s="9" t="e">
        <f>IF(#REF!=1,100,0)</f>
        <v>#REF!</v>
      </c>
      <c r="GU19" s="9" t="e">
        <f>IF(#REF!=2,98,0)</f>
        <v>#REF!</v>
      </c>
      <c r="GV19" s="9" t="e">
        <f>IF(#REF!=3,95,0)</f>
        <v>#REF!</v>
      </c>
      <c r="GW19" s="9" t="e">
        <f>IF(#REF!=4,93,0)</f>
        <v>#REF!</v>
      </c>
      <c r="GX19" s="9" t="e">
        <f>IF(#REF!=5,90,0)</f>
        <v>#REF!</v>
      </c>
      <c r="GY19" s="9" t="e">
        <f>IF(#REF!=6,88,0)</f>
        <v>#REF!</v>
      </c>
      <c r="GZ19" s="9" t="e">
        <f>IF(#REF!=7,85,0)</f>
        <v>#REF!</v>
      </c>
      <c r="HA19" s="9" t="e">
        <f>IF(#REF!=8,83,0)</f>
        <v>#REF!</v>
      </c>
      <c r="HB19" s="9" t="e">
        <f>IF(#REF!=9,80,0)</f>
        <v>#REF!</v>
      </c>
      <c r="HC19" s="9" t="e">
        <f>IF(#REF!=10,78,0)</f>
        <v>#REF!</v>
      </c>
      <c r="HD19" s="9" t="e">
        <f>IF(#REF!=11,75,0)</f>
        <v>#REF!</v>
      </c>
      <c r="HE19" s="9" t="e">
        <f>IF(#REF!=12,73,0)</f>
        <v>#REF!</v>
      </c>
      <c r="HF19" s="9" t="e">
        <f>IF(#REF!=13,70,0)</f>
        <v>#REF!</v>
      </c>
      <c r="HG19" s="9" t="e">
        <f>IF(#REF!=14,68,0)</f>
        <v>#REF!</v>
      </c>
      <c r="HH19" s="9" t="e">
        <f>IF(#REF!=15,65,0)</f>
        <v>#REF!</v>
      </c>
      <c r="HI19" s="9" t="e">
        <f>IF(#REF!=16,63,0)</f>
        <v>#REF!</v>
      </c>
      <c r="HJ19" s="9" t="e">
        <f>IF(#REF!=17,60,0)</f>
        <v>#REF!</v>
      </c>
      <c r="HK19" s="9" t="e">
        <f>IF(#REF!=18,58,0)</f>
        <v>#REF!</v>
      </c>
      <c r="HL19" s="9" t="e">
        <f>IF(#REF!=19,55,0)</f>
        <v>#REF!</v>
      </c>
      <c r="HM19" s="9" t="e">
        <f>IF(#REF!=20,53,0)</f>
        <v>#REF!</v>
      </c>
      <c r="HN19" s="9" t="e">
        <f>IF(#REF!&gt;20,0,0)</f>
        <v>#REF!</v>
      </c>
      <c r="HO19" s="9" t="e">
        <f>IF(#REF!="сх",0,0)</f>
        <v>#REF!</v>
      </c>
      <c r="HP19" s="9" t="e">
        <f t="shared" si="7"/>
        <v>#REF!</v>
      </c>
      <c r="HQ19" s="9" t="e">
        <f>IF(#REF!=1,100,0)</f>
        <v>#REF!</v>
      </c>
      <c r="HR19" s="9" t="e">
        <f>IF(#REF!=2,98,0)</f>
        <v>#REF!</v>
      </c>
      <c r="HS19" s="9" t="e">
        <f>IF(#REF!=3,95,0)</f>
        <v>#REF!</v>
      </c>
      <c r="HT19" s="9" t="e">
        <f>IF(#REF!=4,93,0)</f>
        <v>#REF!</v>
      </c>
      <c r="HU19" s="9" t="e">
        <f>IF(#REF!=5,90,0)</f>
        <v>#REF!</v>
      </c>
      <c r="HV19" s="9" t="e">
        <f>IF(#REF!=6,88,0)</f>
        <v>#REF!</v>
      </c>
      <c r="HW19" s="9" t="e">
        <f>IF(#REF!=7,85,0)</f>
        <v>#REF!</v>
      </c>
      <c r="HX19" s="9" t="e">
        <f>IF(#REF!=8,83,0)</f>
        <v>#REF!</v>
      </c>
      <c r="HY19" s="9" t="e">
        <f>IF(#REF!=9,80,0)</f>
        <v>#REF!</v>
      </c>
      <c r="HZ19" s="9" t="e">
        <f>IF(#REF!=10,78,0)</f>
        <v>#REF!</v>
      </c>
      <c r="IA19" s="9" t="e">
        <f>IF(#REF!=11,75,0)</f>
        <v>#REF!</v>
      </c>
      <c r="IB19" s="9" t="e">
        <f>IF(#REF!=12,73,0)</f>
        <v>#REF!</v>
      </c>
      <c r="IC19" s="9" t="e">
        <f>IF(#REF!=13,70,0)</f>
        <v>#REF!</v>
      </c>
      <c r="ID19" s="9" t="e">
        <f>IF(#REF!=14,68,0)</f>
        <v>#REF!</v>
      </c>
      <c r="IE19" s="9" t="e">
        <f>IF(#REF!=15,65,0)</f>
        <v>#REF!</v>
      </c>
      <c r="IF19" s="9" t="e">
        <f>IF(#REF!=16,63,0)</f>
        <v>#REF!</v>
      </c>
      <c r="IG19" s="9" t="e">
        <f>IF(#REF!=17,60,0)</f>
        <v>#REF!</v>
      </c>
      <c r="IH19" s="9" t="e">
        <f>IF(#REF!=18,58,0)</f>
        <v>#REF!</v>
      </c>
      <c r="II19" s="9" t="e">
        <f>IF(#REF!=19,55,0)</f>
        <v>#REF!</v>
      </c>
      <c r="IJ19" s="9" t="e">
        <f>IF(#REF!=20,53,0)</f>
        <v>#REF!</v>
      </c>
      <c r="IK19" s="9" t="e">
        <f>IF(#REF!&gt;20,0,0)</f>
        <v>#REF!</v>
      </c>
      <c r="IL19" s="9" t="e">
        <f>IF(#REF!="сх",0,0)</f>
        <v>#REF!</v>
      </c>
      <c r="IM19" s="9" t="e">
        <f t="shared" si="8"/>
        <v>#REF!</v>
      </c>
      <c r="IN19" s="7"/>
      <c r="IO19" s="7"/>
      <c r="IP19" s="7"/>
      <c r="IQ19" s="7"/>
      <c r="IR19" s="7"/>
      <c r="IS19" s="7"/>
      <c r="IT19" s="7"/>
      <c r="IU19" s="7"/>
      <c r="IV19" s="7"/>
    </row>
    <row r="20" spans="1:256" s="1" customFormat="1" ht="35.25">
      <c r="A20" s="52">
        <v>10</v>
      </c>
      <c r="B20" s="53">
        <v>30</v>
      </c>
      <c r="C20" s="62" t="s">
        <v>76</v>
      </c>
      <c r="D20" s="47" t="s">
        <v>37</v>
      </c>
      <c r="E20" s="54" t="s">
        <v>31</v>
      </c>
      <c r="F20" s="66" t="s">
        <v>77</v>
      </c>
      <c r="G20" s="62" t="s">
        <v>65</v>
      </c>
      <c r="H20" s="53" t="s">
        <v>66</v>
      </c>
      <c r="I20" s="6" t="e">
        <f>#REF!+#REF!</f>
        <v>#REF!</v>
      </c>
      <c r="J20" s="7"/>
      <c r="K20" s="8"/>
      <c r="L20" s="7" t="e">
        <f>IF(#REF!=1,25,0)</f>
        <v>#REF!</v>
      </c>
      <c r="M20" s="7" t="e">
        <f>IF(#REF!=2,22,0)</f>
        <v>#REF!</v>
      </c>
      <c r="N20" s="7" t="e">
        <f>IF(#REF!=3,20,0)</f>
        <v>#REF!</v>
      </c>
      <c r="O20" s="7" t="e">
        <f>IF(#REF!=4,18,0)</f>
        <v>#REF!</v>
      </c>
      <c r="P20" s="7" t="e">
        <f>IF(#REF!=5,16,0)</f>
        <v>#REF!</v>
      </c>
      <c r="Q20" s="7" t="e">
        <f>IF(#REF!=6,15,0)</f>
        <v>#REF!</v>
      </c>
      <c r="R20" s="7" t="e">
        <f>IF(#REF!=7,14,0)</f>
        <v>#REF!</v>
      </c>
      <c r="S20" s="7" t="e">
        <f>IF(#REF!=8,13,0)</f>
        <v>#REF!</v>
      </c>
      <c r="T20" s="7" t="e">
        <f>IF(#REF!=9,12,0)</f>
        <v>#REF!</v>
      </c>
      <c r="U20" s="7" t="e">
        <f>IF(#REF!=10,11,0)</f>
        <v>#REF!</v>
      </c>
      <c r="V20" s="7" t="e">
        <f>IF(#REF!=11,10,0)</f>
        <v>#REF!</v>
      </c>
      <c r="W20" s="7" t="e">
        <f>IF(#REF!=12,9,0)</f>
        <v>#REF!</v>
      </c>
      <c r="X20" s="7" t="e">
        <f>IF(#REF!=13,8,0)</f>
        <v>#REF!</v>
      </c>
      <c r="Y20" s="7" t="e">
        <f>IF(#REF!=14,7,0)</f>
        <v>#REF!</v>
      </c>
      <c r="Z20" s="7" t="e">
        <f>IF(#REF!=15,6,0)</f>
        <v>#REF!</v>
      </c>
      <c r="AA20" s="7" t="e">
        <f>IF(#REF!=16,5,0)</f>
        <v>#REF!</v>
      </c>
      <c r="AB20" s="7" t="e">
        <f>IF(#REF!=17,4,0)</f>
        <v>#REF!</v>
      </c>
      <c r="AC20" s="7" t="e">
        <f>IF(#REF!=18,3,0)</f>
        <v>#REF!</v>
      </c>
      <c r="AD20" s="7" t="e">
        <f>IF(#REF!=19,2,0)</f>
        <v>#REF!</v>
      </c>
      <c r="AE20" s="7" t="e">
        <f>IF(#REF!=20,1,0)</f>
        <v>#REF!</v>
      </c>
      <c r="AF20" s="7" t="e">
        <f>IF(#REF!&gt;20,0,0)</f>
        <v>#REF!</v>
      </c>
      <c r="AG20" s="7" t="e">
        <f>IF(#REF!="сх",0,0)</f>
        <v>#REF!</v>
      </c>
      <c r="AH20" s="7" t="e">
        <f t="shared" si="0"/>
        <v>#REF!</v>
      </c>
      <c r="AI20" s="7" t="e">
        <f>IF(#REF!=1,25,0)</f>
        <v>#REF!</v>
      </c>
      <c r="AJ20" s="7" t="e">
        <f>IF(#REF!=2,22,0)</f>
        <v>#REF!</v>
      </c>
      <c r="AK20" s="7" t="e">
        <f>IF(#REF!=3,20,0)</f>
        <v>#REF!</v>
      </c>
      <c r="AL20" s="7" t="e">
        <f>IF(#REF!=4,18,0)</f>
        <v>#REF!</v>
      </c>
      <c r="AM20" s="7" t="e">
        <f>IF(#REF!=5,16,0)</f>
        <v>#REF!</v>
      </c>
      <c r="AN20" s="7" t="e">
        <f>IF(#REF!=6,15,0)</f>
        <v>#REF!</v>
      </c>
      <c r="AO20" s="7" t="e">
        <f>IF(#REF!=7,14,0)</f>
        <v>#REF!</v>
      </c>
      <c r="AP20" s="7" t="e">
        <f>IF(#REF!=8,13,0)</f>
        <v>#REF!</v>
      </c>
      <c r="AQ20" s="7" t="e">
        <f>IF(#REF!=9,12,0)</f>
        <v>#REF!</v>
      </c>
      <c r="AR20" s="7" t="e">
        <f>IF(#REF!=10,11,0)</f>
        <v>#REF!</v>
      </c>
      <c r="AS20" s="7" t="e">
        <f>IF(#REF!=11,10,0)</f>
        <v>#REF!</v>
      </c>
      <c r="AT20" s="7" t="e">
        <f>IF(#REF!=12,9,0)</f>
        <v>#REF!</v>
      </c>
      <c r="AU20" s="7" t="e">
        <f>IF(#REF!=13,8,0)</f>
        <v>#REF!</v>
      </c>
      <c r="AV20" s="7" t="e">
        <f>IF(#REF!=14,7,0)</f>
        <v>#REF!</v>
      </c>
      <c r="AW20" s="7" t="e">
        <f>IF(#REF!=15,6,0)</f>
        <v>#REF!</v>
      </c>
      <c r="AX20" s="7" t="e">
        <f>IF(#REF!=16,5,0)</f>
        <v>#REF!</v>
      </c>
      <c r="AY20" s="7" t="e">
        <f>IF(#REF!=17,4,0)</f>
        <v>#REF!</v>
      </c>
      <c r="AZ20" s="7" t="e">
        <f>IF(#REF!=18,3,0)</f>
        <v>#REF!</v>
      </c>
      <c r="BA20" s="7" t="e">
        <f>IF(#REF!=19,2,0)</f>
        <v>#REF!</v>
      </c>
      <c r="BB20" s="7" t="e">
        <f>IF(#REF!=20,1,0)</f>
        <v>#REF!</v>
      </c>
      <c r="BC20" s="7" t="e">
        <f>IF(#REF!&gt;20,0,0)</f>
        <v>#REF!</v>
      </c>
      <c r="BD20" s="7" t="e">
        <f>IF(#REF!="сх",0,0)</f>
        <v>#REF!</v>
      </c>
      <c r="BE20" s="7" t="e">
        <f t="shared" si="1"/>
        <v>#REF!</v>
      </c>
      <c r="BF20" s="7" t="e">
        <f>IF(#REF!=1,45,0)</f>
        <v>#REF!</v>
      </c>
      <c r="BG20" s="7" t="e">
        <f>IF(#REF!=2,42,0)</f>
        <v>#REF!</v>
      </c>
      <c r="BH20" s="7" t="e">
        <f>IF(#REF!=3,40,0)</f>
        <v>#REF!</v>
      </c>
      <c r="BI20" s="7" t="e">
        <f>IF(#REF!=4,38,0)</f>
        <v>#REF!</v>
      </c>
      <c r="BJ20" s="7" t="e">
        <f>IF(#REF!=5,36,0)</f>
        <v>#REF!</v>
      </c>
      <c r="BK20" s="7" t="e">
        <f>IF(#REF!=6,35,0)</f>
        <v>#REF!</v>
      </c>
      <c r="BL20" s="7" t="e">
        <f>IF(#REF!=7,34,0)</f>
        <v>#REF!</v>
      </c>
      <c r="BM20" s="7" t="e">
        <f>IF(#REF!=8,33,0)</f>
        <v>#REF!</v>
      </c>
      <c r="BN20" s="7" t="e">
        <f>IF(#REF!=9,32,0)</f>
        <v>#REF!</v>
      </c>
      <c r="BO20" s="7" t="e">
        <f>IF(#REF!=10,31,0)</f>
        <v>#REF!</v>
      </c>
      <c r="BP20" s="7" t="e">
        <f>IF(#REF!=11,30,0)</f>
        <v>#REF!</v>
      </c>
      <c r="BQ20" s="7" t="e">
        <f>IF(#REF!=12,29,0)</f>
        <v>#REF!</v>
      </c>
      <c r="BR20" s="7" t="e">
        <f>IF(#REF!=13,28,0)</f>
        <v>#REF!</v>
      </c>
      <c r="BS20" s="7" t="e">
        <f>IF(#REF!=14,27,0)</f>
        <v>#REF!</v>
      </c>
      <c r="BT20" s="7" t="e">
        <f>IF(#REF!=15,26,0)</f>
        <v>#REF!</v>
      </c>
      <c r="BU20" s="7" t="e">
        <f>IF(#REF!=16,25,0)</f>
        <v>#REF!</v>
      </c>
      <c r="BV20" s="7" t="e">
        <f>IF(#REF!=17,24,0)</f>
        <v>#REF!</v>
      </c>
      <c r="BW20" s="7" t="e">
        <f>IF(#REF!=18,23,0)</f>
        <v>#REF!</v>
      </c>
      <c r="BX20" s="7" t="e">
        <f>IF(#REF!=19,22,0)</f>
        <v>#REF!</v>
      </c>
      <c r="BY20" s="7" t="e">
        <f>IF(#REF!=20,21,0)</f>
        <v>#REF!</v>
      </c>
      <c r="BZ20" s="7" t="e">
        <f>IF(#REF!=21,20,0)</f>
        <v>#REF!</v>
      </c>
      <c r="CA20" s="7" t="e">
        <f>IF(#REF!=22,19,0)</f>
        <v>#REF!</v>
      </c>
      <c r="CB20" s="7" t="e">
        <f>IF(#REF!=23,18,0)</f>
        <v>#REF!</v>
      </c>
      <c r="CC20" s="7" t="e">
        <f>IF(#REF!=24,17,0)</f>
        <v>#REF!</v>
      </c>
      <c r="CD20" s="7" t="e">
        <f>IF(#REF!=25,16,0)</f>
        <v>#REF!</v>
      </c>
      <c r="CE20" s="7" t="e">
        <f>IF(#REF!=26,15,0)</f>
        <v>#REF!</v>
      </c>
      <c r="CF20" s="7" t="e">
        <f>IF(#REF!=27,14,0)</f>
        <v>#REF!</v>
      </c>
      <c r="CG20" s="7" t="e">
        <f>IF(#REF!=28,13,0)</f>
        <v>#REF!</v>
      </c>
      <c r="CH20" s="7" t="e">
        <f>IF(#REF!=29,12,0)</f>
        <v>#REF!</v>
      </c>
      <c r="CI20" s="7" t="e">
        <f>IF(#REF!=30,11,0)</f>
        <v>#REF!</v>
      </c>
      <c r="CJ20" s="7" t="e">
        <f>IF(#REF!=31,10,0)</f>
        <v>#REF!</v>
      </c>
      <c r="CK20" s="7" t="e">
        <f>IF(#REF!=32,9,0)</f>
        <v>#REF!</v>
      </c>
      <c r="CL20" s="7" t="e">
        <f>IF(#REF!=33,8,0)</f>
        <v>#REF!</v>
      </c>
      <c r="CM20" s="7" t="e">
        <f>IF(#REF!=34,7,0)</f>
        <v>#REF!</v>
      </c>
      <c r="CN20" s="7" t="e">
        <f>IF(#REF!=35,6,0)</f>
        <v>#REF!</v>
      </c>
      <c r="CO20" s="7" t="e">
        <f>IF(#REF!=36,5,0)</f>
        <v>#REF!</v>
      </c>
      <c r="CP20" s="7" t="e">
        <f>IF(#REF!=37,4,0)</f>
        <v>#REF!</v>
      </c>
      <c r="CQ20" s="7" t="e">
        <f>IF(#REF!=38,3,0)</f>
        <v>#REF!</v>
      </c>
      <c r="CR20" s="7" t="e">
        <f>IF(#REF!=39,2,0)</f>
        <v>#REF!</v>
      </c>
      <c r="CS20" s="7" t="e">
        <f>IF(#REF!=40,1,0)</f>
        <v>#REF!</v>
      </c>
      <c r="CT20" s="7" t="e">
        <f>IF(#REF!&gt;20,0,0)</f>
        <v>#REF!</v>
      </c>
      <c r="CU20" s="7" t="e">
        <f>IF(#REF!="сх",0,0)</f>
        <v>#REF!</v>
      </c>
      <c r="CV20" s="7" t="e">
        <f t="shared" si="2"/>
        <v>#REF!</v>
      </c>
      <c r="CW20" s="7" t="e">
        <f>IF(#REF!=1,45,0)</f>
        <v>#REF!</v>
      </c>
      <c r="CX20" s="7" t="e">
        <f>IF(#REF!=2,42,0)</f>
        <v>#REF!</v>
      </c>
      <c r="CY20" s="7" t="e">
        <f>IF(#REF!=3,40,0)</f>
        <v>#REF!</v>
      </c>
      <c r="CZ20" s="7" t="e">
        <f>IF(#REF!=4,38,0)</f>
        <v>#REF!</v>
      </c>
      <c r="DA20" s="7" t="e">
        <f>IF(#REF!=5,36,0)</f>
        <v>#REF!</v>
      </c>
      <c r="DB20" s="7" t="e">
        <f>IF(#REF!=6,35,0)</f>
        <v>#REF!</v>
      </c>
      <c r="DC20" s="7" t="e">
        <f>IF(#REF!=7,34,0)</f>
        <v>#REF!</v>
      </c>
      <c r="DD20" s="7" t="e">
        <f>IF(#REF!=8,33,0)</f>
        <v>#REF!</v>
      </c>
      <c r="DE20" s="7" t="e">
        <f>IF(#REF!=9,32,0)</f>
        <v>#REF!</v>
      </c>
      <c r="DF20" s="7" t="e">
        <f>IF(#REF!=10,31,0)</f>
        <v>#REF!</v>
      </c>
      <c r="DG20" s="7" t="e">
        <f>IF(#REF!=11,30,0)</f>
        <v>#REF!</v>
      </c>
      <c r="DH20" s="7" t="e">
        <f>IF(#REF!=12,29,0)</f>
        <v>#REF!</v>
      </c>
      <c r="DI20" s="7" t="e">
        <f>IF(#REF!=13,28,0)</f>
        <v>#REF!</v>
      </c>
      <c r="DJ20" s="7" t="e">
        <f>IF(#REF!=14,27,0)</f>
        <v>#REF!</v>
      </c>
      <c r="DK20" s="7" t="e">
        <f>IF(#REF!=15,26,0)</f>
        <v>#REF!</v>
      </c>
      <c r="DL20" s="7" t="e">
        <f>IF(#REF!=16,25,0)</f>
        <v>#REF!</v>
      </c>
      <c r="DM20" s="7" t="e">
        <f>IF(#REF!=17,24,0)</f>
        <v>#REF!</v>
      </c>
      <c r="DN20" s="7" t="e">
        <f>IF(#REF!=18,23,0)</f>
        <v>#REF!</v>
      </c>
      <c r="DO20" s="7" t="e">
        <f>IF(#REF!=19,22,0)</f>
        <v>#REF!</v>
      </c>
      <c r="DP20" s="7" t="e">
        <f>IF(#REF!=20,21,0)</f>
        <v>#REF!</v>
      </c>
      <c r="DQ20" s="7" t="e">
        <f>IF(#REF!=21,20,0)</f>
        <v>#REF!</v>
      </c>
      <c r="DR20" s="7" t="e">
        <f>IF(#REF!=22,19,0)</f>
        <v>#REF!</v>
      </c>
      <c r="DS20" s="7" t="e">
        <f>IF(#REF!=23,18,0)</f>
        <v>#REF!</v>
      </c>
      <c r="DT20" s="7" t="e">
        <f>IF(#REF!=24,17,0)</f>
        <v>#REF!</v>
      </c>
      <c r="DU20" s="7" t="e">
        <f>IF(#REF!=25,16,0)</f>
        <v>#REF!</v>
      </c>
      <c r="DV20" s="7" t="e">
        <f>IF(#REF!=26,15,0)</f>
        <v>#REF!</v>
      </c>
      <c r="DW20" s="7" t="e">
        <f>IF(#REF!=27,14,0)</f>
        <v>#REF!</v>
      </c>
      <c r="DX20" s="7" t="e">
        <f>IF(#REF!=28,13,0)</f>
        <v>#REF!</v>
      </c>
      <c r="DY20" s="7" t="e">
        <f>IF(#REF!=29,12,0)</f>
        <v>#REF!</v>
      </c>
      <c r="DZ20" s="7" t="e">
        <f>IF(#REF!=30,11,0)</f>
        <v>#REF!</v>
      </c>
      <c r="EA20" s="7" t="e">
        <f>IF(#REF!=31,10,0)</f>
        <v>#REF!</v>
      </c>
      <c r="EB20" s="7" t="e">
        <f>IF(#REF!=32,9,0)</f>
        <v>#REF!</v>
      </c>
      <c r="EC20" s="7" t="e">
        <f>IF(#REF!=33,8,0)</f>
        <v>#REF!</v>
      </c>
      <c r="ED20" s="7" t="e">
        <f>IF(#REF!=34,7,0)</f>
        <v>#REF!</v>
      </c>
      <c r="EE20" s="7" t="e">
        <f>IF(#REF!=35,6,0)</f>
        <v>#REF!</v>
      </c>
      <c r="EF20" s="7" t="e">
        <f>IF(#REF!=36,5,0)</f>
        <v>#REF!</v>
      </c>
      <c r="EG20" s="7" t="e">
        <f>IF(#REF!=37,4,0)</f>
        <v>#REF!</v>
      </c>
      <c r="EH20" s="7" t="e">
        <f>IF(#REF!=38,3,0)</f>
        <v>#REF!</v>
      </c>
      <c r="EI20" s="7" t="e">
        <f>IF(#REF!=39,2,0)</f>
        <v>#REF!</v>
      </c>
      <c r="EJ20" s="7" t="e">
        <f>IF(#REF!=40,1,0)</f>
        <v>#REF!</v>
      </c>
      <c r="EK20" s="7" t="e">
        <f>IF(#REF!&gt;20,0,0)</f>
        <v>#REF!</v>
      </c>
      <c r="EL20" s="7" t="e">
        <f>IF(#REF!="сх",0,0)</f>
        <v>#REF!</v>
      </c>
      <c r="EM20" s="7" t="e">
        <f t="shared" si="3"/>
        <v>#REF!</v>
      </c>
      <c r="EN20" s="7"/>
      <c r="EO20" s="7" t="e">
        <f>IF(#REF!="сх","ноль",IF(#REF!&gt;0,#REF!,"Ноль"))</f>
        <v>#REF!</v>
      </c>
      <c r="EP20" s="7" t="e">
        <f>IF(#REF!="сх","ноль",IF(#REF!&gt;0,#REF!,"Ноль"))</f>
        <v>#REF!</v>
      </c>
      <c r="EQ20" s="7"/>
      <c r="ER20" s="7" t="e">
        <f t="shared" si="4"/>
        <v>#REF!</v>
      </c>
      <c r="ES20" s="7" t="e">
        <f>IF(#REF!=#REF!,IF(#REF!&lt;#REF!,#REF!,EW20),#REF!)</f>
        <v>#REF!</v>
      </c>
      <c r="ET20" s="7" t="e">
        <f>IF(#REF!=#REF!,IF(#REF!&lt;#REF!,0,1))</f>
        <v>#REF!</v>
      </c>
      <c r="EU20" s="7" t="e">
        <f>IF(AND(ER20&gt;=21,ER20&lt;&gt;0),ER20,IF(#REF!&lt;#REF!,"СТОП",ES20+ET20))</f>
        <v>#REF!</v>
      </c>
      <c r="EV20" s="7"/>
      <c r="EW20" s="7">
        <v>15</v>
      </c>
      <c r="EX20" s="7">
        <v>16</v>
      </c>
      <c r="EY20" s="7"/>
      <c r="EZ20" s="9" t="e">
        <f>IF(#REF!=1,25,0)</f>
        <v>#REF!</v>
      </c>
      <c r="FA20" s="9" t="e">
        <f>IF(#REF!=2,22,0)</f>
        <v>#REF!</v>
      </c>
      <c r="FB20" s="9" t="e">
        <f>IF(#REF!=3,20,0)</f>
        <v>#REF!</v>
      </c>
      <c r="FC20" s="9" t="e">
        <f>IF(#REF!=4,18,0)</f>
        <v>#REF!</v>
      </c>
      <c r="FD20" s="9" t="e">
        <f>IF(#REF!=5,16,0)</f>
        <v>#REF!</v>
      </c>
      <c r="FE20" s="9" t="e">
        <f>IF(#REF!=6,15,0)</f>
        <v>#REF!</v>
      </c>
      <c r="FF20" s="9" t="e">
        <f>IF(#REF!=7,14,0)</f>
        <v>#REF!</v>
      </c>
      <c r="FG20" s="9" t="e">
        <f>IF(#REF!=8,13,0)</f>
        <v>#REF!</v>
      </c>
      <c r="FH20" s="9" t="e">
        <f>IF(#REF!=9,12,0)</f>
        <v>#REF!</v>
      </c>
      <c r="FI20" s="9" t="e">
        <f>IF(#REF!=10,11,0)</f>
        <v>#REF!</v>
      </c>
      <c r="FJ20" s="9" t="e">
        <f>IF(#REF!=11,10,0)</f>
        <v>#REF!</v>
      </c>
      <c r="FK20" s="9" t="e">
        <f>IF(#REF!=12,9,0)</f>
        <v>#REF!</v>
      </c>
      <c r="FL20" s="9" t="e">
        <f>IF(#REF!=13,8,0)</f>
        <v>#REF!</v>
      </c>
      <c r="FM20" s="9" t="e">
        <f>IF(#REF!=14,7,0)</f>
        <v>#REF!</v>
      </c>
      <c r="FN20" s="9" t="e">
        <f>IF(#REF!=15,6,0)</f>
        <v>#REF!</v>
      </c>
      <c r="FO20" s="9" t="e">
        <f>IF(#REF!=16,5,0)</f>
        <v>#REF!</v>
      </c>
      <c r="FP20" s="9" t="e">
        <f>IF(#REF!=17,4,0)</f>
        <v>#REF!</v>
      </c>
      <c r="FQ20" s="9" t="e">
        <f>IF(#REF!=18,3,0)</f>
        <v>#REF!</v>
      </c>
      <c r="FR20" s="9" t="e">
        <f>IF(#REF!=19,2,0)</f>
        <v>#REF!</v>
      </c>
      <c r="FS20" s="9" t="e">
        <f>IF(#REF!=20,1,0)</f>
        <v>#REF!</v>
      </c>
      <c r="FT20" s="9" t="e">
        <f>IF(#REF!&gt;20,0,0)</f>
        <v>#REF!</v>
      </c>
      <c r="FU20" s="9" t="e">
        <f>IF(#REF!="сх",0,0)</f>
        <v>#REF!</v>
      </c>
      <c r="FV20" s="9" t="e">
        <f t="shared" si="5"/>
        <v>#REF!</v>
      </c>
      <c r="FW20" s="9" t="e">
        <f>IF(#REF!=1,25,0)</f>
        <v>#REF!</v>
      </c>
      <c r="FX20" s="9" t="e">
        <f>IF(#REF!=2,22,0)</f>
        <v>#REF!</v>
      </c>
      <c r="FY20" s="9" t="e">
        <f>IF(#REF!=3,20,0)</f>
        <v>#REF!</v>
      </c>
      <c r="FZ20" s="9" t="e">
        <f>IF(#REF!=4,18,0)</f>
        <v>#REF!</v>
      </c>
      <c r="GA20" s="9" t="e">
        <f>IF(#REF!=5,16,0)</f>
        <v>#REF!</v>
      </c>
      <c r="GB20" s="9" t="e">
        <f>IF(#REF!=6,15,0)</f>
        <v>#REF!</v>
      </c>
      <c r="GC20" s="9" t="e">
        <f>IF(#REF!=7,14,0)</f>
        <v>#REF!</v>
      </c>
      <c r="GD20" s="9" t="e">
        <f>IF(#REF!=8,13,0)</f>
        <v>#REF!</v>
      </c>
      <c r="GE20" s="9" t="e">
        <f>IF(#REF!=9,12,0)</f>
        <v>#REF!</v>
      </c>
      <c r="GF20" s="9" t="e">
        <f>IF(#REF!=10,11,0)</f>
        <v>#REF!</v>
      </c>
      <c r="GG20" s="9" t="e">
        <f>IF(#REF!=11,10,0)</f>
        <v>#REF!</v>
      </c>
      <c r="GH20" s="9" t="e">
        <f>IF(#REF!=12,9,0)</f>
        <v>#REF!</v>
      </c>
      <c r="GI20" s="9" t="e">
        <f>IF(#REF!=13,8,0)</f>
        <v>#REF!</v>
      </c>
      <c r="GJ20" s="9" t="e">
        <f>IF(#REF!=14,7,0)</f>
        <v>#REF!</v>
      </c>
      <c r="GK20" s="9" t="e">
        <f>IF(#REF!=15,6,0)</f>
        <v>#REF!</v>
      </c>
      <c r="GL20" s="9" t="e">
        <f>IF(#REF!=16,5,0)</f>
        <v>#REF!</v>
      </c>
      <c r="GM20" s="9" t="e">
        <f>IF(#REF!=17,4,0)</f>
        <v>#REF!</v>
      </c>
      <c r="GN20" s="9" t="e">
        <f>IF(#REF!=18,3,0)</f>
        <v>#REF!</v>
      </c>
      <c r="GO20" s="9" t="e">
        <f>IF(#REF!=19,2,0)</f>
        <v>#REF!</v>
      </c>
      <c r="GP20" s="9" t="e">
        <f>IF(#REF!=20,1,0)</f>
        <v>#REF!</v>
      </c>
      <c r="GQ20" s="9" t="e">
        <f>IF(#REF!&gt;20,0,0)</f>
        <v>#REF!</v>
      </c>
      <c r="GR20" s="9" t="e">
        <f>IF(#REF!="сх",0,0)</f>
        <v>#REF!</v>
      </c>
      <c r="GS20" s="9" t="e">
        <f t="shared" si="6"/>
        <v>#REF!</v>
      </c>
      <c r="GT20" s="9" t="e">
        <f>IF(#REF!=1,100,0)</f>
        <v>#REF!</v>
      </c>
      <c r="GU20" s="9" t="e">
        <f>IF(#REF!=2,98,0)</f>
        <v>#REF!</v>
      </c>
      <c r="GV20" s="9" t="e">
        <f>IF(#REF!=3,95,0)</f>
        <v>#REF!</v>
      </c>
      <c r="GW20" s="9" t="e">
        <f>IF(#REF!=4,93,0)</f>
        <v>#REF!</v>
      </c>
      <c r="GX20" s="9" t="e">
        <f>IF(#REF!=5,90,0)</f>
        <v>#REF!</v>
      </c>
      <c r="GY20" s="9" t="e">
        <f>IF(#REF!=6,88,0)</f>
        <v>#REF!</v>
      </c>
      <c r="GZ20" s="9" t="e">
        <f>IF(#REF!=7,85,0)</f>
        <v>#REF!</v>
      </c>
      <c r="HA20" s="9" t="e">
        <f>IF(#REF!=8,83,0)</f>
        <v>#REF!</v>
      </c>
      <c r="HB20" s="9" t="e">
        <f>IF(#REF!=9,80,0)</f>
        <v>#REF!</v>
      </c>
      <c r="HC20" s="9" t="e">
        <f>IF(#REF!=10,78,0)</f>
        <v>#REF!</v>
      </c>
      <c r="HD20" s="9" t="e">
        <f>IF(#REF!=11,75,0)</f>
        <v>#REF!</v>
      </c>
      <c r="HE20" s="9" t="e">
        <f>IF(#REF!=12,73,0)</f>
        <v>#REF!</v>
      </c>
      <c r="HF20" s="9" t="e">
        <f>IF(#REF!=13,70,0)</f>
        <v>#REF!</v>
      </c>
      <c r="HG20" s="9" t="e">
        <f>IF(#REF!=14,68,0)</f>
        <v>#REF!</v>
      </c>
      <c r="HH20" s="9" t="e">
        <f>IF(#REF!=15,65,0)</f>
        <v>#REF!</v>
      </c>
      <c r="HI20" s="9" t="e">
        <f>IF(#REF!=16,63,0)</f>
        <v>#REF!</v>
      </c>
      <c r="HJ20" s="9" t="e">
        <f>IF(#REF!=17,60,0)</f>
        <v>#REF!</v>
      </c>
      <c r="HK20" s="9" t="e">
        <f>IF(#REF!=18,58,0)</f>
        <v>#REF!</v>
      </c>
      <c r="HL20" s="9" t="e">
        <f>IF(#REF!=19,55,0)</f>
        <v>#REF!</v>
      </c>
      <c r="HM20" s="9" t="e">
        <f>IF(#REF!=20,53,0)</f>
        <v>#REF!</v>
      </c>
      <c r="HN20" s="9" t="e">
        <f>IF(#REF!&gt;20,0,0)</f>
        <v>#REF!</v>
      </c>
      <c r="HO20" s="9" t="e">
        <f>IF(#REF!="сх",0,0)</f>
        <v>#REF!</v>
      </c>
      <c r="HP20" s="9" t="e">
        <f t="shared" si="7"/>
        <v>#REF!</v>
      </c>
      <c r="HQ20" s="9" t="e">
        <f>IF(#REF!=1,100,0)</f>
        <v>#REF!</v>
      </c>
      <c r="HR20" s="9" t="e">
        <f>IF(#REF!=2,98,0)</f>
        <v>#REF!</v>
      </c>
      <c r="HS20" s="9" t="e">
        <f>IF(#REF!=3,95,0)</f>
        <v>#REF!</v>
      </c>
      <c r="HT20" s="9" t="e">
        <f>IF(#REF!=4,93,0)</f>
        <v>#REF!</v>
      </c>
      <c r="HU20" s="9" t="e">
        <f>IF(#REF!=5,90,0)</f>
        <v>#REF!</v>
      </c>
      <c r="HV20" s="9" t="e">
        <f>IF(#REF!=6,88,0)</f>
        <v>#REF!</v>
      </c>
      <c r="HW20" s="9" t="e">
        <f>IF(#REF!=7,85,0)</f>
        <v>#REF!</v>
      </c>
      <c r="HX20" s="9" t="e">
        <f>IF(#REF!=8,83,0)</f>
        <v>#REF!</v>
      </c>
      <c r="HY20" s="9" t="e">
        <f>IF(#REF!=9,80,0)</f>
        <v>#REF!</v>
      </c>
      <c r="HZ20" s="9" t="e">
        <f>IF(#REF!=10,78,0)</f>
        <v>#REF!</v>
      </c>
      <c r="IA20" s="9" t="e">
        <f>IF(#REF!=11,75,0)</f>
        <v>#REF!</v>
      </c>
      <c r="IB20" s="9" t="e">
        <f>IF(#REF!=12,73,0)</f>
        <v>#REF!</v>
      </c>
      <c r="IC20" s="9" t="e">
        <f>IF(#REF!=13,70,0)</f>
        <v>#REF!</v>
      </c>
      <c r="ID20" s="9" t="e">
        <f>IF(#REF!=14,68,0)</f>
        <v>#REF!</v>
      </c>
      <c r="IE20" s="9" t="e">
        <f>IF(#REF!=15,65,0)</f>
        <v>#REF!</v>
      </c>
      <c r="IF20" s="9" t="e">
        <f>IF(#REF!=16,63,0)</f>
        <v>#REF!</v>
      </c>
      <c r="IG20" s="9" t="e">
        <f>IF(#REF!=17,60,0)</f>
        <v>#REF!</v>
      </c>
      <c r="IH20" s="9" t="e">
        <f>IF(#REF!=18,58,0)</f>
        <v>#REF!</v>
      </c>
      <c r="II20" s="9" t="e">
        <f>IF(#REF!=19,55,0)</f>
        <v>#REF!</v>
      </c>
      <c r="IJ20" s="9" t="e">
        <f>IF(#REF!=20,53,0)</f>
        <v>#REF!</v>
      </c>
      <c r="IK20" s="9" t="e">
        <f>IF(#REF!&gt;20,0,0)</f>
        <v>#REF!</v>
      </c>
      <c r="IL20" s="9" t="e">
        <f>IF(#REF!="сх",0,0)</f>
        <v>#REF!</v>
      </c>
      <c r="IM20" s="9" t="e">
        <f t="shared" si="8"/>
        <v>#REF!</v>
      </c>
      <c r="IN20" s="7"/>
      <c r="IO20" s="7"/>
      <c r="IP20" s="7"/>
      <c r="IQ20" s="7"/>
      <c r="IR20" s="7"/>
      <c r="IS20" s="7"/>
      <c r="IT20" s="7"/>
      <c r="IU20" s="7"/>
      <c r="IV20" s="7"/>
    </row>
    <row r="21" spans="1:256" s="1" customFormat="1" ht="35.25">
      <c r="A21" s="52">
        <v>11</v>
      </c>
      <c r="B21" s="53">
        <v>61</v>
      </c>
      <c r="C21" s="62" t="s">
        <v>78</v>
      </c>
      <c r="D21" s="53" t="s">
        <v>37</v>
      </c>
      <c r="E21" s="54" t="s">
        <v>58</v>
      </c>
      <c r="F21" s="66" t="s">
        <v>79</v>
      </c>
      <c r="G21" s="59" t="s">
        <v>42</v>
      </c>
      <c r="H21" s="53" t="s">
        <v>62</v>
      </c>
      <c r="I21" s="6" t="e">
        <f>#REF!+#REF!</f>
        <v>#REF!</v>
      </c>
      <c r="J21" s="7"/>
      <c r="K21" s="8"/>
      <c r="L21" s="7" t="e">
        <f>IF(#REF!=1,25,0)</f>
        <v>#REF!</v>
      </c>
      <c r="M21" s="7" t="e">
        <f>IF(#REF!=2,22,0)</f>
        <v>#REF!</v>
      </c>
      <c r="N21" s="7" t="e">
        <f>IF(#REF!=3,20,0)</f>
        <v>#REF!</v>
      </c>
      <c r="O21" s="7" t="e">
        <f>IF(#REF!=4,18,0)</f>
        <v>#REF!</v>
      </c>
      <c r="P21" s="7" t="e">
        <f>IF(#REF!=5,16,0)</f>
        <v>#REF!</v>
      </c>
      <c r="Q21" s="7" t="e">
        <f>IF(#REF!=6,15,0)</f>
        <v>#REF!</v>
      </c>
      <c r="R21" s="7" t="e">
        <f>IF(#REF!=7,14,0)</f>
        <v>#REF!</v>
      </c>
      <c r="S21" s="7" t="e">
        <f>IF(#REF!=8,13,0)</f>
        <v>#REF!</v>
      </c>
      <c r="T21" s="7" t="e">
        <f>IF(#REF!=9,12,0)</f>
        <v>#REF!</v>
      </c>
      <c r="U21" s="7" t="e">
        <f>IF(#REF!=10,11,0)</f>
        <v>#REF!</v>
      </c>
      <c r="V21" s="7" t="e">
        <f>IF(#REF!=11,10,0)</f>
        <v>#REF!</v>
      </c>
      <c r="W21" s="7" t="e">
        <f>IF(#REF!=12,9,0)</f>
        <v>#REF!</v>
      </c>
      <c r="X21" s="7" t="e">
        <f>IF(#REF!=13,8,0)</f>
        <v>#REF!</v>
      </c>
      <c r="Y21" s="7" t="e">
        <f>IF(#REF!=14,7,0)</f>
        <v>#REF!</v>
      </c>
      <c r="Z21" s="7" t="e">
        <f>IF(#REF!=15,6,0)</f>
        <v>#REF!</v>
      </c>
      <c r="AA21" s="7" t="e">
        <f>IF(#REF!=16,5,0)</f>
        <v>#REF!</v>
      </c>
      <c r="AB21" s="7" t="e">
        <f>IF(#REF!=17,4,0)</f>
        <v>#REF!</v>
      </c>
      <c r="AC21" s="7" t="e">
        <f>IF(#REF!=18,3,0)</f>
        <v>#REF!</v>
      </c>
      <c r="AD21" s="7" t="e">
        <f>IF(#REF!=19,2,0)</f>
        <v>#REF!</v>
      </c>
      <c r="AE21" s="7" t="e">
        <f>IF(#REF!=20,1,0)</f>
        <v>#REF!</v>
      </c>
      <c r="AF21" s="7" t="e">
        <f>IF(#REF!&gt;20,0,0)</f>
        <v>#REF!</v>
      </c>
      <c r="AG21" s="7" t="e">
        <f>IF(#REF!="сх",0,0)</f>
        <v>#REF!</v>
      </c>
      <c r="AH21" s="7" t="e">
        <f t="shared" si="0"/>
        <v>#REF!</v>
      </c>
      <c r="AI21" s="7" t="e">
        <f>IF(#REF!=1,25,0)</f>
        <v>#REF!</v>
      </c>
      <c r="AJ21" s="7" t="e">
        <f>IF(#REF!=2,22,0)</f>
        <v>#REF!</v>
      </c>
      <c r="AK21" s="7" t="e">
        <f>IF(#REF!=3,20,0)</f>
        <v>#REF!</v>
      </c>
      <c r="AL21" s="7" t="e">
        <f>IF(#REF!=4,18,0)</f>
        <v>#REF!</v>
      </c>
      <c r="AM21" s="7" t="e">
        <f>IF(#REF!=5,16,0)</f>
        <v>#REF!</v>
      </c>
      <c r="AN21" s="7" t="e">
        <f>IF(#REF!=6,15,0)</f>
        <v>#REF!</v>
      </c>
      <c r="AO21" s="7" t="e">
        <f>IF(#REF!=7,14,0)</f>
        <v>#REF!</v>
      </c>
      <c r="AP21" s="7" t="e">
        <f>IF(#REF!=8,13,0)</f>
        <v>#REF!</v>
      </c>
      <c r="AQ21" s="7" t="e">
        <f>IF(#REF!=9,12,0)</f>
        <v>#REF!</v>
      </c>
      <c r="AR21" s="7" t="e">
        <f>IF(#REF!=10,11,0)</f>
        <v>#REF!</v>
      </c>
      <c r="AS21" s="7" t="e">
        <f>IF(#REF!=11,10,0)</f>
        <v>#REF!</v>
      </c>
      <c r="AT21" s="7" t="e">
        <f>IF(#REF!=12,9,0)</f>
        <v>#REF!</v>
      </c>
      <c r="AU21" s="7" t="e">
        <f>IF(#REF!=13,8,0)</f>
        <v>#REF!</v>
      </c>
      <c r="AV21" s="7" t="e">
        <f>IF(#REF!=14,7,0)</f>
        <v>#REF!</v>
      </c>
      <c r="AW21" s="7" t="e">
        <f>IF(#REF!=15,6,0)</f>
        <v>#REF!</v>
      </c>
      <c r="AX21" s="7" t="e">
        <f>IF(#REF!=16,5,0)</f>
        <v>#REF!</v>
      </c>
      <c r="AY21" s="7" t="e">
        <f>IF(#REF!=17,4,0)</f>
        <v>#REF!</v>
      </c>
      <c r="AZ21" s="7" t="e">
        <f>IF(#REF!=18,3,0)</f>
        <v>#REF!</v>
      </c>
      <c r="BA21" s="7" t="e">
        <f>IF(#REF!=19,2,0)</f>
        <v>#REF!</v>
      </c>
      <c r="BB21" s="7" t="e">
        <f>IF(#REF!=20,1,0)</f>
        <v>#REF!</v>
      </c>
      <c r="BC21" s="7" t="e">
        <f>IF(#REF!&gt;20,0,0)</f>
        <v>#REF!</v>
      </c>
      <c r="BD21" s="7" t="e">
        <f>IF(#REF!="сх",0,0)</f>
        <v>#REF!</v>
      </c>
      <c r="BE21" s="7" t="e">
        <f t="shared" si="1"/>
        <v>#REF!</v>
      </c>
      <c r="BF21" s="7" t="e">
        <f>IF(#REF!=1,45,0)</f>
        <v>#REF!</v>
      </c>
      <c r="BG21" s="7" t="e">
        <f>IF(#REF!=2,42,0)</f>
        <v>#REF!</v>
      </c>
      <c r="BH21" s="7" t="e">
        <f>IF(#REF!=3,40,0)</f>
        <v>#REF!</v>
      </c>
      <c r="BI21" s="7" t="e">
        <f>IF(#REF!=4,38,0)</f>
        <v>#REF!</v>
      </c>
      <c r="BJ21" s="7" t="e">
        <f>IF(#REF!=5,36,0)</f>
        <v>#REF!</v>
      </c>
      <c r="BK21" s="7" t="e">
        <f>IF(#REF!=6,35,0)</f>
        <v>#REF!</v>
      </c>
      <c r="BL21" s="7" t="e">
        <f>IF(#REF!=7,34,0)</f>
        <v>#REF!</v>
      </c>
      <c r="BM21" s="7" t="e">
        <f>IF(#REF!=8,33,0)</f>
        <v>#REF!</v>
      </c>
      <c r="BN21" s="7" t="e">
        <f>IF(#REF!=9,32,0)</f>
        <v>#REF!</v>
      </c>
      <c r="BO21" s="7" t="e">
        <f>IF(#REF!=10,31,0)</f>
        <v>#REF!</v>
      </c>
      <c r="BP21" s="7" t="e">
        <f>IF(#REF!=11,30,0)</f>
        <v>#REF!</v>
      </c>
      <c r="BQ21" s="7" t="e">
        <f>IF(#REF!=12,29,0)</f>
        <v>#REF!</v>
      </c>
      <c r="BR21" s="7" t="e">
        <f>IF(#REF!=13,28,0)</f>
        <v>#REF!</v>
      </c>
      <c r="BS21" s="7" t="e">
        <f>IF(#REF!=14,27,0)</f>
        <v>#REF!</v>
      </c>
      <c r="BT21" s="7" t="e">
        <f>IF(#REF!=15,26,0)</f>
        <v>#REF!</v>
      </c>
      <c r="BU21" s="7" t="e">
        <f>IF(#REF!=16,25,0)</f>
        <v>#REF!</v>
      </c>
      <c r="BV21" s="7" t="e">
        <f>IF(#REF!=17,24,0)</f>
        <v>#REF!</v>
      </c>
      <c r="BW21" s="7" t="e">
        <f>IF(#REF!=18,23,0)</f>
        <v>#REF!</v>
      </c>
      <c r="BX21" s="7" t="e">
        <f>IF(#REF!=19,22,0)</f>
        <v>#REF!</v>
      </c>
      <c r="BY21" s="7" t="e">
        <f>IF(#REF!=20,21,0)</f>
        <v>#REF!</v>
      </c>
      <c r="BZ21" s="7" t="e">
        <f>IF(#REF!=21,20,0)</f>
        <v>#REF!</v>
      </c>
      <c r="CA21" s="7" t="e">
        <f>IF(#REF!=22,19,0)</f>
        <v>#REF!</v>
      </c>
      <c r="CB21" s="7" t="e">
        <f>IF(#REF!=23,18,0)</f>
        <v>#REF!</v>
      </c>
      <c r="CC21" s="7" t="e">
        <f>IF(#REF!=24,17,0)</f>
        <v>#REF!</v>
      </c>
      <c r="CD21" s="7" t="e">
        <f>IF(#REF!=25,16,0)</f>
        <v>#REF!</v>
      </c>
      <c r="CE21" s="7" t="e">
        <f>IF(#REF!=26,15,0)</f>
        <v>#REF!</v>
      </c>
      <c r="CF21" s="7" t="e">
        <f>IF(#REF!=27,14,0)</f>
        <v>#REF!</v>
      </c>
      <c r="CG21" s="7" t="e">
        <f>IF(#REF!=28,13,0)</f>
        <v>#REF!</v>
      </c>
      <c r="CH21" s="7" t="e">
        <f>IF(#REF!=29,12,0)</f>
        <v>#REF!</v>
      </c>
      <c r="CI21" s="7" t="e">
        <f>IF(#REF!=30,11,0)</f>
        <v>#REF!</v>
      </c>
      <c r="CJ21" s="7" t="e">
        <f>IF(#REF!=31,10,0)</f>
        <v>#REF!</v>
      </c>
      <c r="CK21" s="7" t="e">
        <f>IF(#REF!=32,9,0)</f>
        <v>#REF!</v>
      </c>
      <c r="CL21" s="7" t="e">
        <f>IF(#REF!=33,8,0)</f>
        <v>#REF!</v>
      </c>
      <c r="CM21" s="7" t="e">
        <f>IF(#REF!=34,7,0)</f>
        <v>#REF!</v>
      </c>
      <c r="CN21" s="7" t="e">
        <f>IF(#REF!=35,6,0)</f>
        <v>#REF!</v>
      </c>
      <c r="CO21" s="7" t="e">
        <f>IF(#REF!=36,5,0)</f>
        <v>#REF!</v>
      </c>
      <c r="CP21" s="7" t="e">
        <f>IF(#REF!=37,4,0)</f>
        <v>#REF!</v>
      </c>
      <c r="CQ21" s="7" t="e">
        <f>IF(#REF!=38,3,0)</f>
        <v>#REF!</v>
      </c>
      <c r="CR21" s="7" t="e">
        <f>IF(#REF!=39,2,0)</f>
        <v>#REF!</v>
      </c>
      <c r="CS21" s="7" t="e">
        <f>IF(#REF!=40,1,0)</f>
        <v>#REF!</v>
      </c>
      <c r="CT21" s="7" t="e">
        <f>IF(#REF!&gt;20,0,0)</f>
        <v>#REF!</v>
      </c>
      <c r="CU21" s="7" t="e">
        <f>IF(#REF!="сх",0,0)</f>
        <v>#REF!</v>
      </c>
      <c r="CV21" s="7" t="e">
        <f t="shared" si="2"/>
        <v>#REF!</v>
      </c>
      <c r="CW21" s="7" t="e">
        <f>IF(#REF!=1,45,0)</f>
        <v>#REF!</v>
      </c>
      <c r="CX21" s="7" t="e">
        <f>IF(#REF!=2,42,0)</f>
        <v>#REF!</v>
      </c>
      <c r="CY21" s="7" t="e">
        <f>IF(#REF!=3,40,0)</f>
        <v>#REF!</v>
      </c>
      <c r="CZ21" s="7" t="e">
        <f>IF(#REF!=4,38,0)</f>
        <v>#REF!</v>
      </c>
      <c r="DA21" s="7" t="e">
        <f>IF(#REF!=5,36,0)</f>
        <v>#REF!</v>
      </c>
      <c r="DB21" s="7" t="e">
        <f>IF(#REF!=6,35,0)</f>
        <v>#REF!</v>
      </c>
      <c r="DC21" s="7" t="e">
        <f>IF(#REF!=7,34,0)</f>
        <v>#REF!</v>
      </c>
      <c r="DD21" s="7" t="e">
        <f>IF(#REF!=8,33,0)</f>
        <v>#REF!</v>
      </c>
      <c r="DE21" s="7" t="e">
        <f>IF(#REF!=9,32,0)</f>
        <v>#REF!</v>
      </c>
      <c r="DF21" s="7" t="e">
        <f>IF(#REF!=10,31,0)</f>
        <v>#REF!</v>
      </c>
      <c r="DG21" s="7" t="e">
        <f>IF(#REF!=11,30,0)</f>
        <v>#REF!</v>
      </c>
      <c r="DH21" s="7" t="e">
        <f>IF(#REF!=12,29,0)</f>
        <v>#REF!</v>
      </c>
      <c r="DI21" s="7" t="e">
        <f>IF(#REF!=13,28,0)</f>
        <v>#REF!</v>
      </c>
      <c r="DJ21" s="7" t="e">
        <f>IF(#REF!=14,27,0)</f>
        <v>#REF!</v>
      </c>
      <c r="DK21" s="7" t="e">
        <f>IF(#REF!=15,26,0)</f>
        <v>#REF!</v>
      </c>
      <c r="DL21" s="7" t="e">
        <f>IF(#REF!=16,25,0)</f>
        <v>#REF!</v>
      </c>
      <c r="DM21" s="7" t="e">
        <f>IF(#REF!=17,24,0)</f>
        <v>#REF!</v>
      </c>
      <c r="DN21" s="7" t="e">
        <f>IF(#REF!=18,23,0)</f>
        <v>#REF!</v>
      </c>
      <c r="DO21" s="7" t="e">
        <f>IF(#REF!=19,22,0)</f>
        <v>#REF!</v>
      </c>
      <c r="DP21" s="7" t="e">
        <f>IF(#REF!=20,21,0)</f>
        <v>#REF!</v>
      </c>
      <c r="DQ21" s="7" t="e">
        <f>IF(#REF!=21,20,0)</f>
        <v>#REF!</v>
      </c>
      <c r="DR21" s="7" t="e">
        <f>IF(#REF!=22,19,0)</f>
        <v>#REF!</v>
      </c>
      <c r="DS21" s="7" t="e">
        <f>IF(#REF!=23,18,0)</f>
        <v>#REF!</v>
      </c>
      <c r="DT21" s="7" t="e">
        <f>IF(#REF!=24,17,0)</f>
        <v>#REF!</v>
      </c>
      <c r="DU21" s="7" t="e">
        <f>IF(#REF!=25,16,0)</f>
        <v>#REF!</v>
      </c>
      <c r="DV21" s="7" t="e">
        <f>IF(#REF!=26,15,0)</f>
        <v>#REF!</v>
      </c>
      <c r="DW21" s="7" t="e">
        <f>IF(#REF!=27,14,0)</f>
        <v>#REF!</v>
      </c>
      <c r="DX21" s="7" t="e">
        <f>IF(#REF!=28,13,0)</f>
        <v>#REF!</v>
      </c>
      <c r="DY21" s="7" t="e">
        <f>IF(#REF!=29,12,0)</f>
        <v>#REF!</v>
      </c>
      <c r="DZ21" s="7" t="e">
        <f>IF(#REF!=30,11,0)</f>
        <v>#REF!</v>
      </c>
      <c r="EA21" s="7" t="e">
        <f>IF(#REF!=31,10,0)</f>
        <v>#REF!</v>
      </c>
      <c r="EB21" s="7" t="e">
        <f>IF(#REF!=32,9,0)</f>
        <v>#REF!</v>
      </c>
      <c r="EC21" s="7" t="e">
        <f>IF(#REF!=33,8,0)</f>
        <v>#REF!</v>
      </c>
      <c r="ED21" s="7" t="e">
        <f>IF(#REF!=34,7,0)</f>
        <v>#REF!</v>
      </c>
      <c r="EE21" s="7" t="e">
        <f>IF(#REF!=35,6,0)</f>
        <v>#REF!</v>
      </c>
      <c r="EF21" s="7" t="e">
        <f>IF(#REF!=36,5,0)</f>
        <v>#REF!</v>
      </c>
      <c r="EG21" s="7" t="e">
        <f>IF(#REF!=37,4,0)</f>
        <v>#REF!</v>
      </c>
      <c r="EH21" s="7" t="e">
        <f>IF(#REF!=38,3,0)</f>
        <v>#REF!</v>
      </c>
      <c r="EI21" s="7" t="e">
        <f>IF(#REF!=39,2,0)</f>
        <v>#REF!</v>
      </c>
      <c r="EJ21" s="7" t="e">
        <f>IF(#REF!=40,1,0)</f>
        <v>#REF!</v>
      </c>
      <c r="EK21" s="7" t="e">
        <f>IF(#REF!&gt;20,0,0)</f>
        <v>#REF!</v>
      </c>
      <c r="EL21" s="7" t="e">
        <f>IF(#REF!="сх",0,0)</f>
        <v>#REF!</v>
      </c>
      <c r="EM21" s="7" t="e">
        <f t="shared" si="3"/>
        <v>#REF!</v>
      </c>
      <c r="EN21" s="7"/>
      <c r="EO21" s="7" t="e">
        <f>IF(#REF!="сх","ноль",IF(#REF!&gt;0,#REF!,"Ноль"))</f>
        <v>#REF!</v>
      </c>
      <c r="EP21" s="7" t="e">
        <f>IF(#REF!="сх","ноль",IF(#REF!&gt;0,#REF!,"Ноль"))</f>
        <v>#REF!</v>
      </c>
      <c r="EQ21" s="7"/>
      <c r="ER21" s="7" t="e">
        <f t="shared" si="4"/>
        <v>#REF!</v>
      </c>
      <c r="ES21" s="7" t="e">
        <f>IF(#REF!=#REF!,IF(#REF!&lt;#REF!,#REF!,EW21),#REF!)</f>
        <v>#REF!</v>
      </c>
      <c r="ET21" s="7" t="e">
        <f>IF(#REF!=#REF!,IF(#REF!&lt;#REF!,0,1))</f>
        <v>#REF!</v>
      </c>
      <c r="EU21" s="7" t="e">
        <f>IF(AND(ER21&gt;=21,ER21&lt;&gt;0),ER21,IF(#REF!&lt;#REF!,"СТОП",ES21+ET21))</f>
        <v>#REF!</v>
      </c>
      <c r="EV21" s="7"/>
      <c r="EW21" s="7">
        <v>15</v>
      </c>
      <c r="EX21" s="7">
        <v>16</v>
      </c>
      <c r="EY21" s="7"/>
      <c r="EZ21" s="9" t="e">
        <f>IF(#REF!=1,25,0)</f>
        <v>#REF!</v>
      </c>
      <c r="FA21" s="9" t="e">
        <f>IF(#REF!=2,22,0)</f>
        <v>#REF!</v>
      </c>
      <c r="FB21" s="9" t="e">
        <f>IF(#REF!=3,20,0)</f>
        <v>#REF!</v>
      </c>
      <c r="FC21" s="9" t="e">
        <f>IF(#REF!=4,18,0)</f>
        <v>#REF!</v>
      </c>
      <c r="FD21" s="9" t="e">
        <f>IF(#REF!=5,16,0)</f>
        <v>#REF!</v>
      </c>
      <c r="FE21" s="9" t="e">
        <f>IF(#REF!=6,15,0)</f>
        <v>#REF!</v>
      </c>
      <c r="FF21" s="9" t="e">
        <f>IF(#REF!=7,14,0)</f>
        <v>#REF!</v>
      </c>
      <c r="FG21" s="9" t="e">
        <f>IF(#REF!=8,13,0)</f>
        <v>#REF!</v>
      </c>
      <c r="FH21" s="9" t="e">
        <f>IF(#REF!=9,12,0)</f>
        <v>#REF!</v>
      </c>
      <c r="FI21" s="9" t="e">
        <f>IF(#REF!=10,11,0)</f>
        <v>#REF!</v>
      </c>
      <c r="FJ21" s="9" t="e">
        <f>IF(#REF!=11,10,0)</f>
        <v>#REF!</v>
      </c>
      <c r="FK21" s="9" t="e">
        <f>IF(#REF!=12,9,0)</f>
        <v>#REF!</v>
      </c>
      <c r="FL21" s="9" t="e">
        <f>IF(#REF!=13,8,0)</f>
        <v>#REF!</v>
      </c>
      <c r="FM21" s="9" t="e">
        <f>IF(#REF!=14,7,0)</f>
        <v>#REF!</v>
      </c>
      <c r="FN21" s="9" t="e">
        <f>IF(#REF!=15,6,0)</f>
        <v>#REF!</v>
      </c>
      <c r="FO21" s="9" t="e">
        <f>IF(#REF!=16,5,0)</f>
        <v>#REF!</v>
      </c>
      <c r="FP21" s="9" t="e">
        <f>IF(#REF!=17,4,0)</f>
        <v>#REF!</v>
      </c>
      <c r="FQ21" s="9" t="e">
        <f>IF(#REF!=18,3,0)</f>
        <v>#REF!</v>
      </c>
      <c r="FR21" s="9" t="e">
        <f>IF(#REF!=19,2,0)</f>
        <v>#REF!</v>
      </c>
      <c r="FS21" s="9" t="e">
        <f>IF(#REF!=20,1,0)</f>
        <v>#REF!</v>
      </c>
      <c r="FT21" s="9" t="e">
        <f>IF(#REF!&gt;20,0,0)</f>
        <v>#REF!</v>
      </c>
      <c r="FU21" s="9" t="e">
        <f>IF(#REF!="сх",0,0)</f>
        <v>#REF!</v>
      </c>
      <c r="FV21" s="9" t="e">
        <f t="shared" si="5"/>
        <v>#REF!</v>
      </c>
      <c r="FW21" s="9" t="e">
        <f>IF(#REF!=1,25,0)</f>
        <v>#REF!</v>
      </c>
      <c r="FX21" s="9" t="e">
        <f>IF(#REF!=2,22,0)</f>
        <v>#REF!</v>
      </c>
      <c r="FY21" s="9" t="e">
        <f>IF(#REF!=3,20,0)</f>
        <v>#REF!</v>
      </c>
      <c r="FZ21" s="9" t="e">
        <f>IF(#REF!=4,18,0)</f>
        <v>#REF!</v>
      </c>
      <c r="GA21" s="9" t="e">
        <f>IF(#REF!=5,16,0)</f>
        <v>#REF!</v>
      </c>
      <c r="GB21" s="9" t="e">
        <f>IF(#REF!=6,15,0)</f>
        <v>#REF!</v>
      </c>
      <c r="GC21" s="9" t="e">
        <f>IF(#REF!=7,14,0)</f>
        <v>#REF!</v>
      </c>
      <c r="GD21" s="9" t="e">
        <f>IF(#REF!=8,13,0)</f>
        <v>#REF!</v>
      </c>
      <c r="GE21" s="9" t="e">
        <f>IF(#REF!=9,12,0)</f>
        <v>#REF!</v>
      </c>
      <c r="GF21" s="9" t="e">
        <f>IF(#REF!=10,11,0)</f>
        <v>#REF!</v>
      </c>
      <c r="GG21" s="9" t="e">
        <f>IF(#REF!=11,10,0)</f>
        <v>#REF!</v>
      </c>
      <c r="GH21" s="9" t="e">
        <f>IF(#REF!=12,9,0)</f>
        <v>#REF!</v>
      </c>
      <c r="GI21" s="9" t="e">
        <f>IF(#REF!=13,8,0)</f>
        <v>#REF!</v>
      </c>
      <c r="GJ21" s="9" t="e">
        <f>IF(#REF!=14,7,0)</f>
        <v>#REF!</v>
      </c>
      <c r="GK21" s="9" t="e">
        <f>IF(#REF!=15,6,0)</f>
        <v>#REF!</v>
      </c>
      <c r="GL21" s="9" t="e">
        <f>IF(#REF!=16,5,0)</f>
        <v>#REF!</v>
      </c>
      <c r="GM21" s="9" t="e">
        <f>IF(#REF!=17,4,0)</f>
        <v>#REF!</v>
      </c>
      <c r="GN21" s="9" t="e">
        <f>IF(#REF!=18,3,0)</f>
        <v>#REF!</v>
      </c>
      <c r="GO21" s="9" t="e">
        <f>IF(#REF!=19,2,0)</f>
        <v>#REF!</v>
      </c>
      <c r="GP21" s="9" t="e">
        <f>IF(#REF!=20,1,0)</f>
        <v>#REF!</v>
      </c>
      <c r="GQ21" s="9" t="e">
        <f>IF(#REF!&gt;20,0,0)</f>
        <v>#REF!</v>
      </c>
      <c r="GR21" s="9" t="e">
        <f>IF(#REF!="сх",0,0)</f>
        <v>#REF!</v>
      </c>
      <c r="GS21" s="9" t="e">
        <f t="shared" si="6"/>
        <v>#REF!</v>
      </c>
      <c r="GT21" s="9" t="e">
        <f>IF(#REF!=1,100,0)</f>
        <v>#REF!</v>
      </c>
      <c r="GU21" s="9" t="e">
        <f>IF(#REF!=2,98,0)</f>
        <v>#REF!</v>
      </c>
      <c r="GV21" s="9" t="e">
        <f>IF(#REF!=3,95,0)</f>
        <v>#REF!</v>
      </c>
      <c r="GW21" s="9" t="e">
        <f>IF(#REF!=4,93,0)</f>
        <v>#REF!</v>
      </c>
      <c r="GX21" s="9" t="e">
        <f>IF(#REF!=5,90,0)</f>
        <v>#REF!</v>
      </c>
      <c r="GY21" s="9" t="e">
        <f>IF(#REF!=6,88,0)</f>
        <v>#REF!</v>
      </c>
      <c r="GZ21" s="9" t="e">
        <f>IF(#REF!=7,85,0)</f>
        <v>#REF!</v>
      </c>
      <c r="HA21" s="9" t="e">
        <f>IF(#REF!=8,83,0)</f>
        <v>#REF!</v>
      </c>
      <c r="HB21" s="9" t="e">
        <f>IF(#REF!=9,80,0)</f>
        <v>#REF!</v>
      </c>
      <c r="HC21" s="9" t="e">
        <f>IF(#REF!=10,78,0)</f>
        <v>#REF!</v>
      </c>
      <c r="HD21" s="9" t="e">
        <f>IF(#REF!=11,75,0)</f>
        <v>#REF!</v>
      </c>
      <c r="HE21" s="9" t="e">
        <f>IF(#REF!=12,73,0)</f>
        <v>#REF!</v>
      </c>
      <c r="HF21" s="9" t="e">
        <f>IF(#REF!=13,70,0)</f>
        <v>#REF!</v>
      </c>
      <c r="HG21" s="9" t="e">
        <f>IF(#REF!=14,68,0)</f>
        <v>#REF!</v>
      </c>
      <c r="HH21" s="9" t="e">
        <f>IF(#REF!=15,65,0)</f>
        <v>#REF!</v>
      </c>
      <c r="HI21" s="9" t="e">
        <f>IF(#REF!=16,63,0)</f>
        <v>#REF!</v>
      </c>
      <c r="HJ21" s="9" t="e">
        <f>IF(#REF!=17,60,0)</f>
        <v>#REF!</v>
      </c>
      <c r="HK21" s="9" t="e">
        <f>IF(#REF!=18,58,0)</f>
        <v>#REF!</v>
      </c>
      <c r="HL21" s="9" t="e">
        <f>IF(#REF!=19,55,0)</f>
        <v>#REF!</v>
      </c>
      <c r="HM21" s="9" t="e">
        <f>IF(#REF!=20,53,0)</f>
        <v>#REF!</v>
      </c>
      <c r="HN21" s="9" t="e">
        <f>IF(#REF!&gt;20,0,0)</f>
        <v>#REF!</v>
      </c>
      <c r="HO21" s="9" t="e">
        <f>IF(#REF!="сх",0,0)</f>
        <v>#REF!</v>
      </c>
      <c r="HP21" s="9" t="e">
        <f t="shared" si="7"/>
        <v>#REF!</v>
      </c>
      <c r="HQ21" s="9" t="e">
        <f>IF(#REF!=1,100,0)</f>
        <v>#REF!</v>
      </c>
      <c r="HR21" s="9" t="e">
        <f>IF(#REF!=2,98,0)</f>
        <v>#REF!</v>
      </c>
      <c r="HS21" s="9" t="e">
        <f>IF(#REF!=3,95,0)</f>
        <v>#REF!</v>
      </c>
      <c r="HT21" s="9" t="e">
        <f>IF(#REF!=4,93,0)</f>
        <v>#REF!</v>
      </c>
      <c r="HU21" s="9" t="e">
        <f>IF(#REF!=5,90,0)</f>
        <v>#REF!</v>
      </c>
      <c r="HV21" s="9" t="e">
        <f>IF(#REF!=6,88,0)</f>
        <v>#REF!</v>
      </c>
      <c r="HW21" s="9" t="e">
        <f>IF(#REF!=7,85,0)</f>
        <v>#REF!</v>
      </c>
      <c r="HX21" s="9" t="e">
        <f>IF(#REF!=8,83,0)</f>
        <v>#REF!</v>
      </c>
      <c r="HY21" s="9" t="e">
        <f>IF(#REF!=9,80,0)</f>
        <v>#REF!</v>
      </c>
      <c r="HZ21" s="9" t="e">
        <f>IF(#REF!=10,78,0)</f>
        <v>#REF!</v>
      </c>
      <c r="IA21" s="9" t="e">
        <f>IF(#REF!=11,75,0)</f>
        <v>#REF!</v>
      </c>
      <c r="IB21" s="9" t="e">
        <f>IF(#REF!=12,73,0)</f>
        <v>#REF!</v>
      </c>
      <c r="IC21" s="9" t="e">
        <f>IF(#REF!=13,70,0)</f>
        <v>#REF!</v>
      </c>
      <c r="ID21" s="9" t="e">
        <f>IF(#REF!=14,68,0)</f>
        <v>#REF!</v>
      </c>
      <c r="IE21" s="9" t="e">
        <f>IF(#REF!=15,65,0)</f>
        <v>#REF!</v>
      </c>
      <c r="IF21" s="9" t="e">
        <f>IF(#REF!=16,63,0)</f>
        <v>#REF!</v>
      </c>
      <c r="IG21" s="9" t="e">
        <f>IF(#REF!=17,60,0)</f>
        <v>#REF!</v>
      </c>
      <c r="IH21" s="9" t="e">
        <f>IF(#REF!=18,58,0)</f>
        <v>#REF!</v>
      </c>
      <c r="II21" s="9" t="e">
        <f>IF(#REF!=19,55,0)</f>
        <v>#REF!</v>
      </c>
      <c r="IJ21" s="9" t="e">
        <f>IF(#REF!=20,53,0)</f>
        <v>#REF!</v>
      </c>
      <c r="IK21" s="9" t="e">
        <f>IF(#REF!&gt;20,0,0)</f>
        <v>#REF!</v>
      </c>
      <c r="IL21" s="9" t="e">
        <f>IF(#REF!="сх",0,0)</f>
        <v>#REF!</v>
      </c>
      <c r="IM21" s="9" t="e">
        <f t="shared" si="8"/>
        <v>#REF!</v>
      </c>
      <c r="IN21" s="7"/>
      <c r="IO21" s="7"/>
      <c r="IP21" s="7"/>
      <c r="IQ21" s="7"/>
      <c r="IR21" s="7"/>
      <c r="IS21" s="7"/>
      <c r="IT21" s="7"/>
      <c r="IU21" s="7"/>
      <c r="IV21" s="7"/>
    </row>
    <row r="22" spans="1:256" s="1" customFormat="1" ht="70.5">
      <c r="A22" s="52">
        <v>12</v>
      </c>
      <c r="B22" s="53">
        <v>74</v>
      </c>
      <c r="C22" s="62" t="s">
        <v>80</v>
      </c>
      <c r="D22" s="53" t="s">
        <v>37</v>
      </c>
      <c r="E22" s="54" t="s">
        <v>58</v>
      </c>
      <c r="F22" s="66" t="s">
        <v>61</v>
      </c>
      <c r="G22" s="62" t="s">
        <v>113</v>
      </c>
      <c r="H22" s="53" t="s">
        <v>62</v>
      </c>
      <c r="I22" s="6" t="e">
        <f>#REF!+#REF!</f>
        <v>#REF!</v>
      </c>
      <c r="J22" s="7"/>
      <c r="K22" s="8"/>
      <c r="L22" s="7" t="e">
        <f>IF(#REF!=1,25,0)</f>
        <v>#REF!</v>
      </c>
      <c r="M22" s="7" t="e">
        <f>IF(#REF!=2,22,0)</f>
        <v>#REF!</v>
      </c>
      <c r="N22" s="7" t="e">
        <f>IF(#REF!=3,20,0)</f>
        <v>#REF!</v>
      </c>
      <c r="O22" s="7" t="e">
        <f>IF(#REF!=4,18,0)</f>
        <v>#REF!</v>
      </c>
      <c r="P22" s="7" t="e">
        <f>IF(#REF!=5,16,0)</f>
        <v>#REF!</v>
      </c>
      <c r="Q22" s="7" t="e">
        <f>IF(#REF!=6,15,0)</f>
        <v>#REF!</v>
      </c>
      <c r="R22" s="7" t="e">
        <f>IF(#REF!=7,14,0)</f>
        <v>#REF!</v>
      </c>
      <c r="S22" s="7" t="e">
        <f>IF(#REF!=8,13,0)</f>
        <v>#REF!</v>
      </c>
      <c r="T22" s="7" t="e">
        <f>IF(#REF!=9,12,0)</f>
        <v>#REF!</v>
      </c>
      <c r="U22" s="7" t="e">
        <f>IF(#REF!=10,11,0)</f>
        <v>#REF!</v>
      </c>
      <c r="V22" s="7" t="e">
        <f>IF(#REF!=11,10,0)</f>
        <v>#REF!</v>
      </c>
      <c r="W22" s="7" t="e">
        <f>IF(#REF!=12,9,0)</f>
        <v>#REF!</v>
      </c>
      <c r="X22" s="7" t="e">
        <f>IF(#REF!=13,8,0)</f>
        <v>#REF!</v>
      </c>
      <c r="Y22" s="7" t="e">
        <f>IF(#REF!=14,7,0)</f>
        <v>#REF!</v>
      </c>
      <c r="Z22" s="7" t="e">
        <f>IF(#REF!=15,6,0)</f>
        <v>#REF!</v>
      </c>
      <c r="AA22" s="7" t="e">
        <f>IF(#REF!=16,5,0)</f>
        <v>#REF!</v>
      </c>
      <c r="AB22" s="7" t="e">
        <f>IF(#REF!=17,4,0)</f>
        <v>#REF!</v>
      </c>
      <c r="AC22" s="7" t="e">
        <f>IF(#REF!=18,3,0)</f>
        <v>#REF!</v>
      </c>
      <c r="AD22" s="7" t="e">
        <f>IF(#REF!=19,2,0)</f>
        <v>#REF!</v>
      </c>
      <c r="AE22" s="7" t="e">
        <f>IF(#REF!=20,1,0)</f>
        <v>#REF!</v>
      </c>
      <c r="AF22" s="7" t="e">
        <f>IF(#REF!&gt;20,0,0)</f>
        <v>#REF!</v>
      </c>
      <c r="AG22" s="7" t="e">
        <f>IF(#REF!="сх",0,0)</f>
        <v>#REF!</v>
      </c>
      <c r="AH22" s="7" t="e">
        <f t="shared" si="0"/>
        <v>#REF!</v>
      </c>
      <c r="AI22" s="7" t="e">
        <f>IF(#REF!=1,25,0)</f>
        <v>#REF!</v>
      </c>
      <c r="AJ22" s="7" t="e">
        <f>IF(#REF!=2,22,0)</f>
        <v>#REF!</v>
      </c>
      <c r="AK22" s="7" t="e">
        <f>IF(#REF!=3,20,0)</f>
        <v>#REF!</v>
      </c>
      <c r="AL22" s="7" t="e">
        <f>IF(#REF!=4,18,0)</f>
        <v>#REF!</v>
      </c>
      <c r="AM22" s="7" t="e">
        <f>IF(#REF!=5,16,0)</f>
        <v>#REF!</v>
      </c>
      <c r="AN22" s="7" t="e">
        <f>IF(#REF!=6,15,0)</f>
        <v>#REF!</v>
      </c>
      <c r="AO22" s="7" t="e">
        <f>IF(#REF!=7,14,0)</f>
        <v>#REF!</v>
      </c>
      <c r="AP22" s="7" t="e">
        <f>IF(#REF!=8,13,0)</f>
        <v>#REF!</v>
      </c>
      <c r="AQ22" s="7" t="e">
        <f>IF(#REF!=9,12,0)</f>
        <v>#REF!</v>
      </c>
      <c r="AR22" s="7" t="e">
        <f>IF(#REF!=10,11,0)</f>
        <v>#REF!</v>
      </c>
      <c r="AS22" s="7" t="e">
        <f>IF(#REF!=11,10,0)</f>
        <v>#REF!</v>
      </c>
      <c r="AT22" s="7" t="e">
        <f>IF(#REF!=12,9,0)</f>
        <v>#REF!</v>
      </c>
      <c r="AU22" s="7" t="e">
        <f>IF(#REF!=13,8,0)</f>
        <v>#REF!</v>
      </c>
      <c r="AV22" s="7" t="e">
        <f>IF(#REF!=14,7,0)</f>
        <v>#REF!</v>
      </c>
      <c r="AW22" s="7" t="e">
        <f>IF(#REF!=15,6,0)</f>
        <v>#REF!</v>
      </c>
      <c r="AX22" s="7" t="e">
        <f>IF(#REF!=16,5,0)</f>
        <v>#REF!</v>
      </c>
      <c r="AY22" s="7" t="e">
        <f>IF(#REF!=17,4,0)</f>
        <v>#REF!</v>
      </c>
      <c r="AZ22" s="7" t="e">
        <f>IF(#REF!=18,3,0)</f>
        <v>#REF!</v>
      </c>
      <c r="BA22" s="7" t="e">
        <f>IF(#REF!=19,2,0)</f>
        <v>#REF!</v>
      </c>
      <c r="BB22" s="7" t="e">
        <f>IF(#REF!=20,1,0)</f>
        <v>#REF!</v>
      </c>
      <c r="BC22" s="7" t="e">
        <f>IF(#REF!&gt;20,0,0)</f>
        <v>#REF!</v>
      </c>
      <c r="BD22" s="7" t="e">
        <f>IF(#REF!="сх",0,0)</f>
        <v>#REF!</v>
      </c>
      <c r="BE22" s="7" t="e">
        <f t="shared" si="1"/>
        <v>#REF!</v>
      </c>
      <c r="BF22" s="7" t="e">
        <f>IF(#REF!=1,45,0)</f>
        <v>#REF!</v>
      </c>
      <c r="BG22" s="7" t="e">
        <f>IF(#REF!=2,42,0)</f>
        <v>#REF!</v>
      </c>
      <c r="BH22" s="7" t="e">
        <f>IF(#REF!=3,40,0)</f>
        <v>#REF!</v>
      </c>
      <c r="BI22" s="7" t="e">
        <f>IF(#REF!=4,38,0)</f>
        <v>#REF!</v>
      </c>
      <c r="BJ22" s="7" t="e">
        <f>IF(#REF!=5,36,0)</f>
        <v>#REF!</v>
      </c>
      <c r="BK22" s="7" t="e">
        <f>IF(#REF!=6,35,0)</f>
        <v>#REF!</v>
      </c>
      <c r="BL22" s="7" t="e">
        <f>IF(#REF!=7,34,0)</f>
        <v>#REF!</v>
      </c>
      <c r="BM22" s="7" t="e">
        <f>IF(#REF!=8,33,0)</f>
        <v>#REF!</v>
      </c>
      <c r="BN22" s="7" t="e">
        <f>IF(#REF!=9,32,0)</f>
        <v>#REF!</v>
      </c>
      <c r="BO22" s="7" t="e">
        <f>IF(#REF!=10,31,0)</f>
        <v>#REF!</v>
      </c>
      <c r="BP22" s="7" t="e">
        <f>IF(#REF!=11,30,0)</f>
        <v>#REF!</v>
      </c>
      <c r="BQ22" s="7" t="e">
        <f>IF(#REF!=12,29,0)</f>
        <v>#REF!</v>
      </c>
      <c r="BR22" s="7" t="e">
        <f>IF(#REF!=13,28,0)</f>
        <v>#REF!</v>
      </c>
      <c r="BS22" s="7" t="e">
        <f>IF(#REF!=14,27,0)</f>
        <v>#REF!</v>
      </c>
      <c r="BT22" s="7" t="e">
        <f>IF(#REF!=15,26,0)</f>
        <v>#REF!</v>
      </c>
      <c r="BU22" s="7" t="e">
        <f>IF(#REF!=16,25,0)</f>
        <v>#REF!</v>
      </c>
      <c r="BV22" s="7" t="e">
        <f>IF(#REF!=17,24,0)</f>
        <v>#REF!</v>
      </c>
      <c r="BW22" s="7" t="e">
        <f>IF(#REF!=18,23,0)</f>
        <v>#REF!</v>
      </c>
      <c r="BX22" s="7" t="e">
        <f>IF(#REF!=19,22,0)</f>
        <v>#REF!</v>
      </c>
      <c r="BY22" s="7" t="e">
        <f>IF(#REF!=20,21,0)</f>
        <v>#REF!</v>
      </c>
      <c r="BZ22" s="7" t="e">
        <f>IF(#REF!=21,20,0)</f>
        <v>#REF!</v>
      </c>
      <c r="CA22" s="7" t="e">
        <f>IF(#REF!=22,19,0)</f>
        <v>#REF!</v>
      </c>
      <c r="CB22" s="7" t="e">
        <f>IF(#REF!=23,18,0)</f>
        <v>#REF!</v>
      </c>
      <c r="CC22" s="7" t="e">
        <f>IF(#REF!=24,17,0)</f>
        <v>#REF!</v>
      </c>
      <c r="CD22" s="7" t="e">
        <f>IF(#REF!=25,16,0)</f>
        <v>#REF!</v>
      </c>
      <c r="CE22" s="7" t="e">
        <f>IF(#REF!=26,15,0)</f>
        <v>#REF!</v>
      </c>
      <c r="CF22" s="7" t="e">
        <f>IF(#REF!=27,14,0)</f>
        <v>#REF!</v>
      </c>
      <c r="CG22" s="7" t="e">
        <f>IF(#REF!=28,13,0)</f>
        <v>#REF!</v>
      </c>
      <c r="CH22" s="7" t="e">
        <f>IF(#REF!=29,12,0)</f>
        <v>#REF!</v>
      </c>
      <c r="CI22" s="7" t="e">
        <f>IF(#REF!=30,11,0)</f>
        <v>#REF!</v>
      </c>
      <c r="CJ22" s="7" t="e">
        <f>IF(#REF!=31,10,0)</f>
        <v>#REF!</v>
      </c>
      <c r="CK22" s="7" t="e">
        <f>IF(#REF!=32,9,0)</f>
        <v>#REF!</v>
      </c>
      <c r="CL22" s="7" t="e">
        <f>IF(#REF!=33,8,0)</f>
        <v>#REF!</v>
      </c>
      <c r="CM22" s="7" t="e">
        <f>IF(#REF!=34,7,0)</f>
        <v>#REF!</v>
      </c>
      <c r="CN22" s="7" t="e">
        <f>IF(#REF!=35,6,0)</f>
        <v>#REF!</v>
      </c>
      <c r="CO22" s="7" t="e">
        <f>IF(#REF!=36,5,0)</f>
        <v>#REF!</v>
      </c>
      <c r="CP22" s="7" t="e">
        <f>IF(#REF!=37,4,0)</f>
        <v>#REF!</v>
      </c>
      <c r="CQ22" s="7" t="e">
        <f>IF(#REF!=38,3,0)</f>
        <v>#REF!</v>
      </c>
      <c r="CR22" s="7" t="e">
        <f>IF(#REF!=39,2,0)</f>
        <v>#REF!</v>
      </c>
      <c r="CS22" s="7" t="e">
        <f>IF(#REF!=40,1,0)</f>
        <v>#REF!</v>
      </c>
      <c r="CT22" s="7" t="e">
        <f>IF(#REF!&gt;20,0,0)</f>
        <v>#REF!</v>
      </c>
      <c r="CU22" s="7" t="e">
        <f>IF(#REF!="сх",0,0)</f>
        <v>#REF!</v>
      </c>
      <c r="CV22" s="7" t="e">
        <f t="shared" si="2"/>
        <v>#REF!</v>
      </c>
      <c r="CW22" s="7" t="e">
        <f>IF(#REF!=1,45,0)</f>
        <v>#REF!</v>
      </c>
      <c r="CX22" s="7" t="e">
        <f>IF(#REF!=2,42,0)</f>
        <v>#REF!</v>
      </c>
      <c r="CY22" s="7" t="e">
        <f>IF(#REF!=3,40,0)</f>
        <v>#REF!</v>
      </c>
      <c r="CZ22" s="7" t="e">
        <f>IF(#REF!=4,38,0)</f>
        <v>#REF!</v>
      </c>
      <c r="DA22" s="7" t="e">
        <f>IF(#REF!=5,36,0)</f>
        <v>#REF!</v>
      </c>
      <c r="DB22" s="7" t="e">
        <f>IF(#REF!=6,35,0)</f>
        <v>#REF!</v>
      </c>
      <c r="DC22" s="7" t="e">
        <f>IF(#REF!=7,34,0)</f>
        <v>#REF!</v>
      </c>
      <c r="DD22" s="7" t="e">
        <f>IF(#REF!=8,33,0)</f>
        <v>#REF!</v>
      </c>
      <c r="DE22" s="7" t="e">
        <f>IF(#REF!=9,32,0)</f>
        <v>#REF!</v>
      </c>
      <c r="DF22" s="7" t="e">
        <f>IF(#REF!=10,31,0)</f>
        <v>#REF!</v>
      </c>
      <c r="DG22" s="7" t="e">
        <f>IF(#REF!=11,30,0)</f>
        <v>#REF!</v>
      </c>
      <c r="DH22" s="7" t="e">
        <f>IF(#REF!=12,29,0)</f>
        <v>#REF!</v>
      </c>
      <c r="DI22" s="7" t="e">
        <f>IF(#REF!=13,28,0)</f>
        <v>#REF!</v>
      </c>
      <c r="DJ22" s="7" t="e">
        <f>IF(#REF!=14,27,0)</f>
        <v>#REF!</v>
      </c>
      <c r="DK22" s="7" t="e">
        <f>IF(#REF!=15,26,0)</f>
        <v>#REF!</v>
      </c>
      <c r="DL22" s="7" t="e">
        <f>IF(#REF!=16,25,0)</f>
        <v>#REF!</v>
      </c>
      <c r="DM22" s="7" t="e">
        <f>IF(#REF!=17,24,0)</f>
        <v>#REF!</v>
      </c>
      <c r="DN22" s="7" t="e">
        <f>IF(#REF!=18,23,0)</f>
        <v>#REF!</v>
      </c>
      <c r="DO22" s="7" t="e">
        <f>IF(#REF!=19,22,0)</f>
        <v>#REF!</v>
      </c>
      <c r="DP22" s="7" t="e">
        <f>IF(#REF!=20,21,0)</f>
        <v>#REF!</v>
      </c>
      <c r="DQ22" s="7" t="e">
        <f>IF(#REF!=21,20,0)</f>
        <v>#REF!</v>
      </c>
      <c r="DR22" s="7" t="e">
        <f>IF(#REF!=22,19,0)</f>
        <v>#REF!</v>
      </c>
      <c r="DS22" s="7" t="e">
        <f>IF(#REF!=23,18,0)</f>
        <v>#REF!</v>
      </c>
      <c r="DT22" s="7" t="e">
        <f>IF(#REF!=24,17,0)</f>
        <v>#REF!</v>
      </c>
      <c r="DU22" s="7" t="e">
        <f>IF(#REF!=25,16,0)</f>
        <v>#REF!</v>
      </c>
      <c r="DV22" s="7" t="e">
        <f>IF(#REF!=26,15,0)</f>
        <v>#REF!</v>
      </c>
      <c r="DW22" s="7" t="e">
        <f>IF(#REF!=27,14,0)</f>
        <v>#REF!</v>
      </c>
      <c r="DX22" s="7" t="e">
        <f>IF(#REF!=28,13,0)</f>
        <v>#REF!</v>
      </c>
      <c r="DY22" s="7" t="e">
        <f>IF(#REF!=29,12,0)</f>
        <v>#REF!</v>
      </c>
      <c r="DZ22" s="7" t="e">
        <f>IF(#REF!=30,11,0)</f>
        <v>#REF!</v>
      </c>
      <c r="EA22" s="7" t="e">
        <f>IF(#REF!=31,10,0)</f>
        <v>#REF!</v>
      </c>
      <c r="EB22" s="7" t="e">
        <f>IF(#REF!=32,9,0)</f>
        <v>#REF!</v>
      </c>
      <c r="EC22" s="7" t="e">
        <f>IF(#REF!=33,8,0)</f>
        <v>#REF!</v>
      </c>
      <c r="ED22" s="7" t="e">
        <f>IF(#REF!=34,7,0)</f>
        <v>#REF!</v>
      </c>
      <c r="EE22" s="7" t="e">
        <f>IF(#REF!=35,6,0)</f>
        <v>#REF!</v>
      </c>
      <c r="EF22" s="7" t="e">
        <f>IF(#REF!=36,5,0)</f>
        <v>#REF!</v>
      </c>
      <c r="EG22" s="7" t="e">
        <f>IF(#REF!=37,4,0)</f>
        <v>#REF!</v>
      </c>
      <c r="EH22" s="7" t="e">
        <f>IF(#REF!=38,3,0)</f>
        <v>#REF!</v>
      </c>
      <c r="EI22" s="7" t="e">
        <f>IF(#REF!=39,2,0)</f>
        <v>#REF!</v>
      </c>
      <c r="EJ22" s="7" t="e">
        <f>IF(#REF!=40,1,0)</f>
        <v>#REF!</v>
      </c>
      <c r="EK22" s="7" t="e">
        <f>IF(#REF!&gt;20,0,0)</f>
        <v>#REF!</v>
      </c>
      <c r="EL22" s="7" t="e">
        <f>IF(#REF!="сх",0,0)</f>
        <v>#REF!</v>
      </c>
      <c r="EM22" s="7" t="e">
        <f t="shared" si="3"/>
        <v>#REF!</v>
      </c>
      <c r="EN22" s="7"/>
      <c r="EO22" s="7" t="e">
        <f>IF(#REF!="сх","ноль",IF(#REF!&gt;0,#REF!,"Ноль"))</f>
        <v>#REF!</v>
      </c>
      <c r="EP22" s="7" t="e">
        <f>IF(#REF!="сх","ноль",IF(#REF!&gt;0,#REF!,"Ноль"))</f>
        <v>#REF!</v>
      </c>
      <c r="EQ22" s="7"/>
      <c r="ER22" s="7" t="e">
        <f t="shared" si="4"/>
        <v>#REF!</v>
      </c>
      <c r="ES22" s="7" t="e">
        <f>IF(#REF!=#REF!,IF(#REF!&lt;#REF!,#REF!,EW22),#REF!)</f>
        <v>#REF!</v>
      </c>
      <c r="ET22" s="7" t="e">
        <f>IF(#REF!=#REF!,IF(#REF!&lt;#REF!,0,1))</f>
        <v>#REF!</v>
      </c>
      <c r="EU22" s="7" t="e">
        <f>IF(AND(ER22&gt;=21,ER22&lt;&gt;0),ER22,IF(#REF!&lt;#REF!,"СТОП",ES22+ET22))</f>
        <v>#REF!</v>
      </c>
      <c r="EV22" s="7"/>
      <c r="EW22" s="7">
        <v>15</v>
      </c>
      <c r="EX22" s="7">
        <v>16</v>
      </c>
      <c r="EY22" s="7"/>
      <c r="EZ22" s="9" t="e">
        <f>IF(#REF!=1,25,0)</f>
        <v>#REF!</v>
      </c>
      <c r="FA22" s="9" t="e">
        <f>IF(#REF!=2,22,0)</f>
        <v>#REF!</v>
      </c>
      <c r="FB22" s="9" t="e">
        <f>IF(#REF!=3,20,0)</f>
        <v>#REF!</v>
      </c>
      <c r="FC22" s="9" t="e">
        <f>IF(#REF!=4,18,0)</f>
        <v>#REF!</v>
      </c>
      <c r="FD22" s="9" t="e">
        <f>IF(#REF!=5,16,0)</f>
        <v>#REF!</v>
      </c>
      <c r="FE22" s="9" t="e">
        <f>IF(#REF!=6,15,0)</f>
        <v>#REF!</v>
      </c>
      <c r="FF22" s="9" t="e">
        <f>IF(#REF!=7,14,0)</f>
        <v>#REF!</v>
      </c>
      <c r="FG22" s="9" t="e">
        <f>IF(#REF!=8,13,0)</f>
        <v>#REF!</v>
      </c>
      <c r="FH22" s="9" t="e">
        <f>IF(#REF!=9,12,0)</f>
        <v>#REF!</v>
      </c>
      <c r="FI22" s="9" t="e">
        <f>IF(#REF!=10,11,0)</f>
        <v>#REF!</v>
      </c>
      <c r="FJ22" s="9" t="e">
        <f>IF(#REF!=11,10,0)</f>
        <v>#REF!</v>
      </c>
      <c r="FK22" s="9" t="e">
        <f>IF(#REF!=12,9,0)</f>
        <v>#REF!</v>
      </c>
      <c r="FL22" s="9" t="e">
        <f>IF(#REF!=13,8,0)</f>
        <v>#REF!</v>
      </c>
      <c r="FM22" s="9" t="e">
        <f>IF(#REF!=14,7,0)</f>
        <v>#REF!</v>
      </c>
      <c r="FN22" s="9" t="e">
        <f>IF(#REF!=15,6,0)</f>
        <v>#REF!</v>
      </c>
      <c r="FO22" s="9" t="e">
        <f>IF(#REF!=16,5,0)</f>
        <v>#REF!</v>
      </c>
      <c r="FP22" s="9" t="e">
        <f>IF(#REF!=17,4,0)</f>
        <v>#REF!</v>
      </c>
      <c r="FQ22" s="9" t="e">
        <f>IF(#REF!=18,3,0)</f>
        <v>#REF!</v>
      </c>
      <c r="FR22" s="9" t="e">
        <f>IF(#REF!=19,2,0)</f>
        <v>#REF!</v>
      </c>
      <c r="FS22" s="9" t="e">
        <f>IF(#REF!=20,1,0)</f>
        <v>#REF!</v>
      </c>
      <c r="FT22" s="9" t="e">
        <f>IF(#REF!&gt;20,0,0)</f>
        <v>#REF!</v>
      </c>
      <c r="FU22" s="9" t="e">
        <f>IF(#REF!="сх",0,0)</f>
        <v>#REF!</v>
      </c>
      <c r="FV22" s="9" t="e">
        <f t="shared" si="5"/>
        <v>#REF!</v>
      </c>
      <c r="FW22" s="9" t="e">
        <f>IF(#REF!=1,25,0)</f>
        <v>#REF!</v>
      </c>
      <c r="FX22" s="9" t="e">
        <f>IF(#REF!=2,22,0)</f>
        <v>#REF!</v>
      </c>
      <c r="FY22" s="9" t="e">
        <f>IF(#REF!=3,20,0)</f>
        <v>#REF!</v>
      </c>
      <c r="FZ22" s="9" t="e">
        <f>IF(#REF!=4,18,0)</f>
        <v>#REF!</v>
      </c>
      <c r="GA22" s="9" t="e">
        <f>IF(#REF!=5,16,0)</f>
        <v>#REF!</v>
      </c>
      <c r="GB22" s="9" t="e">
        <f>IF(#REF!=6,15,0)</f>
        <v>#REF!</v>
      </c>
      <c r="GC22" s="9" t="e">
        <f>IF(#REF!=7,14,0)</f>
        <v>#REF!</v>
      </c>
      <c r="GD22" s="9" t="e">
        <f>IF(#REF!=8,13,0)</f>
        <v>#REF!</v>
      </c>
      <c r="GE22" s="9" t="e">
        <f>IF(#REF!=9,12,0)</f>
        <v>#REF!</v>
      </c>
      <c r="GF22" s="9" t="e">
        <f>IF(#REF!=10,11,0)</f>
        <v>#REF!</v>
      </c>
      <c r="GG22" s="9" t="e">
        <f>IF(#REF!=11,10,0)</f>
        <v>#REF!</v>
      </c>
      <c r="GH22" s="9" t="e">
        <f>IF(#REF!=12,9,0)</f>
        <v>#REF!</v>
      </c>
      <c r="GI22" s="9" t="e">
        <f>IF(#REF!=13,8,0)</f>
        <v>#REF!</v>
      </c>
      <c r="GJ22" s="9" t="e">
        <f>IF(#REF!=14,7,0)</f>
        <v>#REF!</v>
      </c>
      <c r="GK22" s="9" t="e">
        <f>IF(#REF!=15,6,0)</f>
        <v>#REF!</v>
      </c>
      <c r="GL22" s="9" t="e">
        <f>IF(#REF!=16,5,0)</f>
        <v>#REF!</v>
      </c>
      <c r="GM22" s="9" t="e">
        <f>IF(#REF!=17,4,0)</f>
        <v>#REF!</v>
      </c>
      <c r="GN22" s="9" t="e">
        <f>IF(#REF!=18,3,0)</f>
        <v>#REF!</v>
      </c>
      <c r="GO22" s="9" t="e">
        <f>IF(#REF!=19,2,0)</f>
        <v>#REF!</v>
      </c>
      <c r="GP22" s="9" t="e">
        <f>IF(#REF!=20,1,0)</f>
        <v>#REF!</v>
      </c>
      <c r="GQ22" s="9" t="e">
        <f>IF(#REF!&gt;20,0,0)</f>
        <v>#REF!</v>
      </c>
      <c r="GR22" s="9" t="e">
        <f>IF(#REF!="сх",0,0)</f>
        <v>#REF!</v>
      </c>
      <c r="GS22" s="9" t="e">
        <f t="shared" si="6"/>
        <v>#REF!</v>
      </c>
      <c r="GT22" s="9" t="e">
        <f>IF(#REF!=1,100,0)</f>
        <v>#REF!</v>
      </c>
      <c r="GU22" s="9" t="e">
        <f>IF(#REF!=2,98,0)</f>
        <v>#REF!</v>
      </c>
      <c r="GV22" s="9" t="e">
        <f>IF(#REF!=3,95,0)</f>
        <v>#REF!</v>
      </c>
      <c r="GW22" s="9" t="e">
        <f>IF(#REF!=4,93,0)</f>
        <v>#REF!</v>
      </c>
      <c r="GX22" s="9" t="e">
        <f>IF(#REF!=5,90,0)</f>
        <v>#REF!</v>
      </c>
      <c r="GY22" s="9" t="e">
        <f>IF(#REF!=6,88,0)</f>
        <v>#REF!</v>
      </c>
      <c r="GZ22" s="9" t="e">
        <f>IF(#REF!=7,85,0)</f>
        <v>#REF!</v>
      </c>
      <c r="HA22" s="9" t="e">
        <f>IF(#REF!=8,83,0)</f>
        <v>#REF!</v>
      </c>
      <c r="HB22" s="9" t="e">
        <f>IF(#REF!=9,80,0)</f>
        <v>#REF!</v>
      </c>
      <c r="HC22" s="9" t="e">
        <f>IF(#REF!=10,78,0)</f>
        <v>#REF!</v>
      </c>
      <c r="HD22" s="9" t="e">
        <f>IF(#REF!=11,75,0)</f>
        <v>#REF!</v>
      </c>
      <c r="HE22" s="9" t="e">
        <f>IF(#REF!=12,73,0)</f>
        <v>#REF!</v>
      </c>
      <c r="HF22" s="9" t="e">
        <f>IF(#REF!=13,70,0)</f>
        <v>#REF!</v>
      </c>
      <c r="HG22" s="9" t="e">
        <f>IF(#REF!=14,68,0)</f>
        <v>#REF!</v>
      </c>
      <c r="HH22" s="9" t="e">
        <f>IF(#REF!=15,65,0)</f>
        <v>#REF!</v>
      </c>
      <c r="HI22" s="9" t="e">
        <f>IF(#REF!=16,63,0)</f>
        <v>#REF!</v>
      </c>
      <c r="HJ22" s="9" t="e">
        <f>IF(#REF!=17,60,0)</f>
        <v>#REF!</v>
      </c>
      <c r="HK22" s="9" t="e">
        <f>IF(#REF!=18,58,0)</f>
        <v>#REF!</v>
      </c>
      <c r="HL22" s="9" t="e">
        <f>IF(#REF!=19,55,0)</f>
        <v>#REF!</v>
      </c>
      <c r="HM22" s="9" t="e">
        <f>IF(#REF!=20,53,0)</f>
        <v>#REF!</v>
      </c>
      <c r="HN22" s="9" t="e">
        <f>IF(#REF!&gt;20,0,0)</f>
        <v>#REF!</v>
      </c>
      <c r="HO22" s="9" t="e">
        <f>IF(#REF!="сх",0,0)</f>
        <v>#REF!</v>
      </c>
      <c r="HP22" s="9" t="e">
        <f t="shared" si="7"/>
        <v>#REF!</v>
      </c>
      <c r="HQ22" s="9" t="e">
        <f>IF(#REF!=1,100,0)</f>
        <v>#REF!</v>
      </c>
      <c r="HR22" s="9" t="e">
        <f>IF(#REF!=2,98,0)</f>
        <v>#REF!</v>
      </c>
      <c r="HS22" s="9" t="e">
        <f>IF(#REF!=3,95,0)</f>
        <v>#REF!</v>
      </c>
      <c r="HT22" s="9" t="e">
        <f>IF(#REF!=4,93,0)</f>
        <v>#REF!</v>
      </c>
      <c r="HU22" s="9" t="e">
        <f>IF(#REF!=5,90,0)</f>
        <v>#REF!</v>
      </c>
      <c r="HV22" s="9" t="e">
        <f>IF(#REF!=6,88,0)</f>
        <v>#REF!</v>
      </c>
      <c r="HW22" s="9" t="e">
        <f>IF(#REF!=7,85,0)</f>
        <v>#REF!</v>
      </c>
      <c r="HX22" s="9" t="e">
        <f>IF(#REF!=8,83,0)</f>
        <v>#REF!</v>
      </c>
      <c r="HY22" s="9" t="e">
        <f>IF(#REF!=9,80,0)</f>
        <v>#REF!</v>
      </c>
      <c r="HZ22" s="9" t="e">
        <f>IF(#REF!=10,78,0)</f>
        <v>#REF!</v>
      </c>
      <c r="IA22" s="9" t="e">
        <f>IF(#REF!=11,75,0)</f>
        <v>#REF!</v>
      </c>
      <c r="IB22" s="9" t="e">
        <f>IF(#REF!=12,73,0)</f>
        <v>#REF!</v>
      </c>
      <c r="IC22" s="9" t="e">
        <f>IF(#REF!=13,70,0)</f>
        <v>#REF!</v>
      </c>
      <c r="ID22" s="9" t="e">
        <f>IF(#REF!=14,68,0)</f>
        <v>#REF!</v>
      </c>
      <c r="IE22" s="9" t="e">
        <f>IF(#REF!=15,65,0)</f>
        <v>#REF!</v>
      </c>
      <c r="IF22" s="9" t="e">
        <f>IF(#REF!=16,63,0)</f>
        <v>#REF!</v>
      </c>
      <c r="IG22" s="9" t="e">
        <f>IF(#REF!=17,60,0)</f>
        <v>#REF!</v>
      </c>
      <c r="IH22" s="9" t="e">
        <f>IF(#REF!=18,58,0)</f>
        <v>#REF!</v>
      </c>
      <c r="II22" s="9" t="e">
        <f>IF(#REF!=19,55,0)</f>
        <v>#REF!</v>
      </c>
      <c r="IJ22" s="9" t="e">
        <f>IF(#REF!=20,53,0)</f>
        <v>#REF!</v>
      </c>
      <c r="IK22" s="9" t="e">
        <f>IF(#REF!&gt;20,0,0)</f>
        <v>#REF!</v>
      </c>
      <c r="IL22" s="9" t="e">
        <f>IF(#REF!="сх",0,0)</f>
        <v>#REF!</v>
      </c>
      <c r="IM22" s="9" t="e">
        <f t="shared" si="8"/>
        <v>#REF!</v>
      </c>
      <c r="IN22" s="7"/>
      <c r="IO22" s="7"/>
      <c r="IP22" s="7"/>
      <c r="IQ22" s="7"/>
      <c r="IR22" s="7"/>
      <c r="IS22" s="7"/>
      <c r="IT22" s="7"/>
      <c r="IU22" s="7"/>
      <c r="IV22" s="7"/>
    </row>
    <row r="23" spans="1:256" s="1" customFormat="1" ht="70.5">
      <c r="A23" s="52">
        <v>13</v>
      </c>
      <c r="B23" s="53">
        <v>78</v>
      </c>
      <c r="C23" s="62" t="s">
        <v>81</v>
      </c>
      <c r="D23" s="47" t="s">
        <v>37</v>
      </c>
      <c r="E23" s="54" t="s">
        <v>31</v>
      </c>
      <c r="F23" s="66" t="s">
        <v>82</v>
      </c>
      <c r="G23" s="62" t="s">
        <v>83</v>
      </c>
      <c r="H23" s="47" t="s">
        <v>39</v>
      </c>
      <c r="I23" s="6" t="e">
        <f>#REF!+#REF!</f>
        <v>#REF!</v>
      </c>
      <c r="J23" s="7"/>
      <c r="K23" s="8"/>
      <c r="L23" s="7" t="e">
        <f>IF(#REF!=1,25,0)</f>
        <v>#REF!</v>
      </c>
      <c r="M23" s="7" t="e">
        <f>IF(#REF!=2,22,0)</f>
        <v>#REF!</v>
      </c>
      <c r="N23" s="7" t="e">
        <f>IF(#REF!=3,20,0)</f>
        <v>#REF!</v>
      </c>
      <c r="O23" s="7" t="e">
        <f>IF(#REF!=4,18,0)</f>
        <v>#REF!</v>
      </c>
      <c r="P23" s="7" t="e">
        <f>IF(#REF!=5,16,0)</f>
        <v>#REF!</v>
      </c>
      <c r="Q23" s="7" t="e">
        <f>IF(#REF!=6,15,0)</f>
        <v>#REF!</v>
      </c>
      <c r="R23" s="7" t="e">
        <f>IF(#REF!=7,14,0)</f>
        <v>#REF!</v>
      </c>
      <c r="S23" s="7" t="e">
        <f>IF(#REF!=8,13,0)</f>
        <v>#REF!</v>
      </c>
      <c r="T23" s="7" t="e">
        <f>IF(#REF!=9,12,0)</f>
        <v>#REF!</v>
      </c>
      <c r="U23" s="7" t="e">
        <f>IF(#REF!=10,11,0)</f>
        <v>#REF!</v>
      </c>
      <c r="V23" s="7" t="e">
        <f>IF(#REF!=11,10,0)</f>
        <v>#REF!</v>
      </c>
      <c r="W23" s="7" t="e">
        <f>IF(#REF!=12,9,0)</f>
        <v>#REF!</v>
      </c>
      <c r="X23" s="7" t="e">
        <f>IF(#REF!=13,8,0)</f>
        <v>#REF!</v>
      </c>
      <c r="Y23" s="7" t="e">
        <f>IF(#REF!=14,7,0)</f>
        <v>#REF!</v>
      </c>
      <c r="Z23" s="7" t="e">
        <f>IF(#REF!=15,6,0)</f>
        <v>#REF!</v>
      </c>
      <c r="AA23" s="7" t="e">
        <f>IF(#REF!=16,5,0)</f>
        <v>#REF!</v>
      </c>
      <c r="AB23" s="7" t="e">
        <f>IF(#REF!=17,4,0)</f>
        <v>#REF!</v>
      </c>
      <c r="AC23" s="7" t="e">
        <f>IF(#REF!=18,3,0)</f>
        <v>#REF!</v>
      </c>
      <c r="AD23" s="7" t="e">
        <f>IF(#REF!=19,2,0)</f>
        <v>#REF!</v>
      </c>
      <c r="AE23" s="7" t="e">
        <f>IF(#REF!=20,1,0)</f>
        <v>#REF!</v>
      </c>
      <c r="AF23" s="7" t="e">
        <f>IF(#REF!&gt;20,0,0)</f>
        <v>#REF!</v>
      </c>
      <c r="AG23" s="7" t="e">
        <f>IF(#REF!="сх",0,0)</f>
        <v>#REF!</v>
      </c>
      <c r="AH23" s="7" t="e">
        <f t="shared" si="0"/>
        <v>#REF!</v>
      </c>
      <c r="AI23" s="7" t="e">
        <f>IF(#REF!=1,25,0)</f>
        <v>#REF!</v>
      </c>
      <c r="AJ23" s="7" t="e">
        <f>IF(#REF!=2,22,0)</f>
        <v>#REF!</v>
      </c>
      <c r="AK23" s="7" t="e">
        <f>IF(#REF!=3,20,0)</f>
        <v>#REF!</v>
      </c>
      <c r="AL23" s="7" t="e">
        <f>IF(#REF!=4,18,0)</f>
        <v>#REF!</v>
      </c>
      <c r="AM23" s="7" t="e">
        <f>IF(#REF!=5,16,0)</f>
        <v>#REF!</v>
      </c>
      <c r="AN23" s="7" t="e">
        <f>IF(#REF!=6,15,0)</f>
        <v>#REF!</v>
      </c>
      <c r="AO23" s="7" t="e">
        <f>IF(#REF!=7,14,0)</f>
        <v>#REF!</v>
      </c>
      <c r="AP23" s="7" t="e">
        <f>IF(#REF!=8,13,0)</f>
        <v>#REF!</v>
      </c>
      <c r="AQ23" s="7" t="e">
        <f>IF(#REF!=9,12,0)</f>
        <v>#REF!</v>
      </c>
      <c r="AR23" s="7" t="e">
        <f>IF(#REF!=10,11,0)</f>
        <v>#REF!</v>
      </c>
      <c r="AS23" s="7" t="e">
        <f>IF(#REF!=11,10,0)</f>
        <v>#REF!</v>
      </c>
      <c r="AT23" s="7" t="e">
        <f>IF(#REF!=12,9,0)</f>
        <v>#REF!</v>
      </c>
      <c r="AU23" s="7" t="e">
        <f>IF(#REF!=13,8,0)</f>
        <v>#REF!</v>
      </c>
      <c r="AV23" s="7" t="e">
        <f>IF(#REF!=14,7,0)</f>
        <v>#REF!</v>
      </c>
      <c r="AW23" s="7" t="e">
        <f>IF(#REF!=15,6,0)</f>
        <v>#REF!</v>
      </c>
      <c r="AX23" s="7" t="e">
        <f>IF(#REF!=16,5,0)</f>
        <v>#REF!</v>
      </c>
      <c r="AY23" s="7" t="e">
        <f>IF(#REF!=17,4,0)</f>
        <v>#REF!</v>
      </c>
      <c r="AZ23" s="7" t="e">
        <f>IF(#REF!=18,3,0)</f>
        <v>#REF!</v>
      </c>
      <c r="BA23" s="7" t="e">
        <f>IF(#REF!=19,2,0)</f>
        <v>#REF!</v>
      </c>
      <c r="BB23" s="7" t="e">
        <f>IF(#REF!=20,1,0)</f>
        <v>#REF!</v>
      </c>
      <c r="BC23" s="7" t="e">
        <f>IF(#REF!&gt;20,0,0)</f>
        <v>#REF!</v>
      </c>
      <c r="BD23" s="7" t="e">
        <f>IF(#REF!="сх",0,0)</f>
        <v>#REF!</v>
      </c>
      <c r="BE23" s="7" t="e">
        <f t="shared" si="1"/>
        <v>#REF!</v>
      </c>
      <c r="BF23" s="7" t="e">
        <f>IF(#REF!=1,45,0)</f>
        <v>#REF!</v>
      </c>
      <c r="BG23" s="7" t="e">
        <f>IF(#REF!=2,42,0)</f>
        <v>#REF!</v>
      </c>
      <c r="BH23" s="7" t="e">
        <f>IF(#REF!=3,40,0)</f>
        <v>#REF!</v>
      </c>
      <c r="BI23" s="7" t="e">
        <f>IF(#REF!=4,38,0)</f>
        <v>#REF!</v>
      </c>
      <c r="BJ23" s="7" t="e">
        <f>IF(#REF!=5,36,0)</f>
        <v>#REF!</v>
      </c>
      <c r="BK23" s="7" t="e">
        <f>IF(#REF!=6,35,0)</f>
        <v>#REF!</v>
      </c>
      <c r="BL23" s="7" t="e">
        <f>IF(#REF!=7,34,0)</f>
        <v>#REF!</v>
      </c>
      <c r="BM23" s="7" t="e">
        <f>IF(#REF!=8,33,0)</f>
        <v>#REF!</v>
      </c>
      <c r="BN23" s="7" t="e">
        <f>IF(#REF!=9,32,0)</f>
        <v>#REF!</v>
      </c>
      <c r="BO23" s="7" t="e">
        <f>IF(#REF!=10,31,0)</f>
        <v>#REF!</v>
      </c>
      <c r="BP23" s="7" t="e">
        <f>IF(#REF!=11,30,0)</f>
        <v>#REF!</v>
      </c>
      <c r="BQ23" s="7" t="e">
        <f>IF(#REF!=12,29,0)</f>
        <v>#REF!</v>
      </c>
      <c r="BR23" s="7" t="e">
        <f>IF(#REF!=13,28,0)</f>
        <v>#REF!</v>
      </c>
      <c r="BS23" s="7" t="e">
        <f>IF(#REF!=14,27,0)</f>
        <v>#REF!</v>
      </c>
      <c r="BT23" s="7" t="e">
        <f>IF(#REF!=15,26,0)</f>
        <v>#REF!</v>
      </c>
      <c r="BU23" s="7" t="e">
        <f>IF(#REF!=16,25,0)</f>
        <v>#REF!</v>
      </c>
      <c r="BV23" s="7" t="e">
        <f>IF(#REF!=17,24,0)</f>
        <v>#REF!</v>
      </c>
      <c r="BW23" s="7" t="e">
        <f>IF(#REF!=18,23,0)</f>
        <v>#REF!</v>
      </c>
      <c r="BX23" s="7" t="e">
        <f>IF(#REF!=19,22,0)</f>
        <v>#REF!</v>
      </c>
      <c r="BY23" s="7" t="e">
        <f>IF(#REF!=20,21,0)</f>
        <v>#REF!</v>
      </c>
      <c r="BZ23" s="7" t="e">
        <f>IF(#REF!=21,20,0)</f>
        <v>#REF!</v>
      </c>
      <c r="CA23" s="7" t="e">
        <f>IF(#REF!=22,19,0)</f>
        <v>#REF!</v>
      </c>
      <c r="CB23" s="7" t="e">
        <f>IF(#REF!=23,18,0)</f>
        <v>#REF!</v>
      </c>
      <c r="CC23" s="7" t="e">
        <f>IF(#REF!=24,17,0)</f>
        <v>#REF!</v>
      </c>
      <c r="CD23" s="7" t="e">
        <f>IF(#REF!=25,16,0)</f>
        <v>#REF!</v>
      </c>
      <c r="CE23" s="7" t="e">
        <f>IF(#REF!=26,15,0)</f>
        <v>#REF!</v>
      </c>
      <c r="CF23" s="7" t="e">
        <f>IF(#REF!=27,14,0)</f>
        <v>#REF!</v>
      </c>
      <c r="CG23" s="7" t="e">
        <f>IF(#REF!=28,13,0)</f>
        <v>#REF!</v>
      </c>
      <c r="CH23" s="7" t="e">
        <f>IF(#REF!=29,12,0)</f>
        <v>#REF!</v>
      </c>
      <c r="CI23" s="7" t="e">
        <f>IF(#REF!=30,11,0)</f>
        <v>#REF!</v>
      </c>
      <c r="CJ23" s="7" t="e">
        <f>IF(#REF!=31,10,0)</f>
        <v>#REF!</v>
      </c>
      <c r="CK23" s="7" t="e">
        <f>IF(#REF!=32,9,0)</f>
        <v>#REF!</v>
      </c>
      <c r="CL23" s="7" t="e">
        <f>IF(#REF!=33,8,0)</f>
        <v>#REF!</v>
      </c>
      <c r="CM23" s="7" t="e">
        <f>IF(#REF!=34,7,0)</f>
        <v>#REF!</v>
      </c>
      <c r="CN23" s="7" t="e">
        <f>IF(#REF!=35,6,0)</f>
        <v>#REF!</v>
      </c>
      <c r="CO23" s="7" t="e">
        <f>IF(#REF!=36,5,0)</f>
        <v>#REF!</v>
      </c>
      <c r="CP23" s="7" t="e">
        <f>IF(#REF!=37,4,0)</f>
        <v>#REF!</v>
      </c>
      <c r="CQ23" s="7" t="e">
        <f>IF(#REF!=38,3,0)</f>
        <v>#REF!</v>
      </c>
      <c r="CR23" s="7" t="e">
        <f>IF(#REF!=39,2,0)</f>
        <v>#REF!</v>
      </c>
      <c r="CS23" s="7" t="e">
        <f>IF(#REF!=40,1,0)</f>
        <v>#REF!</v>
      </c>
      <c r="CT23" s="7" t="e">
        <f>IF(#REF!&gt;20,0,0)</f>
        <v>#REF!</v>
      </c>
      <c r="CU23" s="7" t="e">
        <f>IF(#REF!="сх",0,0)</f>
        <v>#REF!</v>
      </c>
      <c r="CV23" s="7" t="e">
        <f t="shared" si="2"/>
        <v>#REF!</v>
      </c>
      <c r="CW23" s="7" t="e">
        <f>IF(#REF!=1,45,0)</f>
        <v>#REF!</v>
      </c>
      <c r="CX23" s="7" t="e">
        <f>IF(#REF!=2,42,0)</f>
        <v>#REF!</v>
      </c>
      <c r="CY23" s="7" t="e">
        <f>IF(#REF!=3,40,0)</f>
        <v>#REF!</v>
      </c>
      <c r="CZ23" s="7" t="e">
        <f>IF(#REF!=4,38,0)</f>
        <v>#REF!</v>
      </c>
      <c r="DA23" s="7" t="e">
        <f>IF(#REF!=5,36,0)</f>
        <v>#REF!</v>
      </c>
      <c r="DB23" s="7" t="e">
        <f>IF(#REF!=6,35,0)</f>
        <v>#REF!</v>
      </c>
      <c r="DC23" s="7" t="e">
        <f>IF(#REF!=7,34,0)</f>
        <v>#REF!</v>
      </c>
      <c r="DD23" s="7" t="e">
        <f>IF(#REF!=8,33,0)</f>
        <v>#REF!</v>
      </c>
      <c r="DE23" s="7" t="e">
        <f>IF(#REF!=9,32,0)</f>
        <v>#REF!</v>
      </c>
      <c r="DF23" s="7" t="e">
        <f>IF(#REF!=10,31,0)</f>
        <v>#REF!</v>
      </c>
      <c r="DG23" s="7" t="e">
        <f>IF(#REF!=11,30,0)</f>
        <v>#REF!</v>
      </c>
      <c r="DH23" s="7" t="e">
        <f>IF(#REF!=12,29,0)</f>
        <v>#REF!</v>
      </c>
      <c r="DI23" s="7" t="e">
        <f>IF(#REF!=13,28,0)</f>
        <v>#REF!</v>
      </c>
      <c r="DJ23" s="7" t="e">
        <f>IF(#REF!=14,27,0)</f>
        <v>#REF!</v>
      </c>
      <c r="DK23" s="7" t="e">
        <f>IF(#REF!=15,26,0)</f>
        <v>#REF!</v>
      </c>
      <c r="DL23" s="7" t="e">
        <f>IF(#REF!=16,25,0)</f>
        <v>#REF!</v>
      </c>
      <c r="DM23" s="7" t="e">
        <f>IF(#REF!=17,24,0)</f>
        <v>#REF!</v>
      </c>
      <c r="DN23" s="7" t="e">
        <f>IF(#REF!=18,23,0)</f>
        <v>#REF!</v>
      </c>
      <c r="DO23" s="7" t="e">
        <f>IF(#REF!=19,22,0)</f>
        <v>#REF!</v>
      </c>
      <c r="DP23" s="7" t="e">
        <f>IF(#REF!=20,21,0)</f>
        <v>#REF!</v>
      </c>
      <c r="DQ23" s="7" t="e">
        <f>IF(#REF!=21,20,0)</f>
        <v>#REF!</v>
      </c>
      <c r="DR23" s="7" t="e">
        <f>IF(#REF!=22,19,0)</f>
        <v>#REF!</v>
      </c>
      <c r="DS23" s="7" t="e">
        <f>IF(#REF!=23,18,0)</f>
        <v>#REF!</v>
      </c>
      <c r="DT23" s="7" t="e">
        <f>IF(#REF!=24,17,0)</f>
        <v>#REF!</v>
      </c>
      <c r="DU23" s="7" t="e">
        <f>IF(#REF!=25,16,0)</f>
        <v>#REF!</v>
      </c>
      <c r="DV23" s="7" t="e">
        <f>IF(#REF!=26,15,0)</f>
        <v>#REF!</v>
      </c>
      <c r="DW23" s="7" t="e">
        <f>IF(#REF!=27,14,0)</f>
        <v>#REF!</v>
      </c>
      <c r="DX23" s="7" t="e">
        <f>IF(#REF!=28,13,0)</f>
        <v>#REF!</v>
      </c>
      <c r="DY23" s="7" t="e">
        <f>IF(#REF!=29,12,0)</f>
        <v>#REF!</v>
      </c>
      <c r="DZ23" s="7" t="e">
        <f>IF(#REF!=30,11,0)</f>
        <v>#REF!</v>
      </c>
      <c r="EA23" s="7" t="e">
        <f>IF(#REF!=31,10,0)</f>
        <v>#REF!</v>
      </c>
      <c r="EB23" s="7" t="e">
        <f>IF(#REF!=32,9,0)</f>
        <v>#REF!</v>
      </c>
      <c r="EC23" s="7" t="e">
        <f>IF(#REF!=33,8,0)</f>
        <v>#REF!</v>
      </c>
      <c r="ED23" s="7" t="e">
        <f>IF(#REF!=34,7,0)</f>
        <v>#REF!</v>
      </c>
      <c r="EE23" s="7" t="e">
        <f>IF(#REF!=35,6,0)</f>
        <v>#REF!</v>
      </c>
      <c r="EF23" s="7" t="e">
        <f>IF(#REF!=36,5,0)</f>
        <v>#REF!</v>
      </c>
      <c r="EG23" s="7" t="e">
        <f>IF(#REF!=37,4,0)</f>
        <v>#REF!</v>
      </c>
      <c r="EH23" s="7" t="e">
        <f>IF(#REF!=38,3,0)</f>
        <v>#REF!</v>
      </c>
      <c r="EI23" s="7" t="e">
        <f>IF(#REF!=39,2,0)</f>
        <v>#REF!</v>
      </c>
      <c r="EJ23" s="7" t="e">
        <f>IF(#REF!=40,1,0)</f>
        <v>#REF!</v>
      </c>
      <c r="EK23" s="7" t="e">
        <f>IF(#REF!&gt;20,0,0)</f>
        <v>#REF!</v>
      </c>
      <c r="EL23" s="7" t="e">
        <f>IF(#REF!="сх",0,0)</f>
        <v>#REF!</v>
      </c>
      <c r="EM23" s="7" t="e">
        <f t="shared" si="3"/>
        <v>#REF!</v>
      </c>
      <c r="EN23" s="7"/>
      <c r="EO23" s="7" t="e">
        <f>IF(#REF!="сх","ноль",IF(#REF!&gt;0,#REF!,"Ноль"))</f>
        <v>#REF!</v>
      </c>
      <c r="EP23" s="7" t="e">
        <f>IF(#REF!="сх","ноль",IF(#REF!&gt;0,#REF!,"Ноль"))</f>
        <v>#REF!</v>
      </c>
      <c r="EQ23" s="7"/>
      <c r="ER23" s="7" t="e">
        <f t="shared" si="4"/>
        <v>#REF!</v>
      </c>
      <c r="ES23" s="7" t="e">
        <f>IF(#REF!=#REF!,IF(#REF!&lt;#REF!,#REF!,EW23),#REF!)</f>
        <v>#REF!</v>
      </c>
      <c r="ET23" s="7" t="e">
        <f>IF(#REF!=#REF!,IF(#REF!&lt;#REF!,0,1))</f>
        <v>#REF!</v>
      </c>
      <c r="EU23" s="7" t="e">
        <f>IF(AND(ER23&gt;=21,ER23&lt;&gt;0),ER23,IF(#REF!&lt;#REF!,"СТОП",ES23+ET23))</f>
        <v>#REF!</v>
      </c>
      <c r="EV23" s="7"/>
      <c r="EW23" s="7">
        <v>15</v>
      </c>
      <c r="EX23" s="7">
        <v>16</v>
      </c>
      <c r="EY23" s="7"/>
      <c r="EZ23" s="9" t="e">
        <f>IF(#REF!=1,25,0)</f>
        <v>#REF!</v>
      </c>
      <c r="FA23" s="9" t="e">
        <f>IF(#REF!=2,22,0)</f>
        <v>#REF!</v>
      </c>
      <c r="FB23" s="9" t="e">
        <f>IF(#REF!=3,20,0)</f>
        <v>#REF!</v>
      </c>
      <c r="FC23" s="9" t="e">
        <f>IF(#REF!=4,18,0)</f>
        <v>#REF!</v>
      </c>
      <c r="FD23" s="9" t="e">
        <f>IF(#REF!=5,16,0)</f>
        <v>#REF!</v>
      </c>
      <c r="FE23" s="9" t="e">
        <f>IF(#REF!=6,15,0)</f>
        <v>#REF!</v>
      </c>
      <c r="FF23" s="9" t="e">
        <f>IF(#REF!=7,14,0)</f>
        <v>#REF!</v>
      </c>
      <c r="FG23" s="9" t="e">
        <f>IF(#REF!=8,13,0)</f>
        <v>#REF!</v>
      </c>
      <c r="FH23" s="9" t="e">
        <f>IF(#REF!=9,12,0)</f>
        <v>#REF!</v>
      </c>
      <c r="FI23" s="9" t="e">
        <f>IF(#REF!=10,11,0)</f>
        <v>#REF!</v>
      </c>
      <c r="FJ23" s="9" t="e">
        <f>IF(#REF!=11,10,0)</f>
        <v>#REF!</v>
      </c>
      <c r="FK23" s="9" t="e">
        <f>IF(#REF!=12,9,0)</f>
        <v>#REF!</v>
      </c>
      <c r="FL23" s="9" t="e">
        <f>IF(#REF!=13,8,0)</f>
        <v>#REF!</v>
      </c>
      <c r="FM23" s="9" t="e">
        <f>IF(#REF!=14,7,0)</f>
        <v>#REF!</v>
      </c>
      <c r="FN23" s="9" t="e">
        <f>IF(#REF!=15,6,0)</f>
        <v>#REF!</v>
      </c>
      <c r="FO23" s="9" t="e">
        <f>IF(#REF!=16,5,0)</f>
        <v>#REF!</v>
      </c>
      <c r="FP23" s="9" t="e">
        <f>IF(#REF!=17,4,0)</f>
        <v>#REF!</v>
      </c>
      <c r="FQ23" s="9" t="e">
        <f>IF(#REF!=18,3,0)</f>
        <v>#REF!</v>
      </c>
      <c r="FR23" s="9" t="e">
        <f>IF(#REF!=19,2,0)</f>
        <v>#REF!</v>
      </c>
      <c r="FS23" s="9" t="e">
        <f>IF(#REF!=20,1,0)</f>
        <v>#REF!</v>
      </c>
      <c r="FT23" s="9" t="e">
        <f>IF(#REF!&gt;20,0,0)</f>
        <v>#REF!</v>
      </c>
      <c r="FU23" s="9" t="e">
        <f>IF(#REF!="сх",0,0)</f>
        <v>#REF!</v>
      </c>
      <c r="FV23" s="9" t="e">
        <f t="shared" si="5"/>
        <v>#REF!</v>
      </c>
      <c r="FW23" s="9" t="e">
        <f>IF(#REF!=1,25,0)</f>
        <v>#REF!</v>
      </c>
      <c r="FX23" s="9" t="e">
        <f>IF(#REF!=2,22,0)</f>
        <v>#REF!</v>
      </c>
      <c r="FY23" s="9" t="e">
        <f>IF(#REF!=3,20,0)</f>
        <v>#REF!</v>
      </c>
      <c r="FZ23" s="9" t="e">
        <f>IF(#REF!=4,18,0)</f>
        <v>#REF!</v>
      </c>
      <c r="GA23" s="9" t="e">
        <f>IF(#REF!=5,16,0)</f>
        <v>#REF!</v>
      </c>
      <c r="GB23" s="9" t="e">
        <f>IF(#REF!=6,15,0)</f>
        <v>#REF!</v>
      </c>
      <c r="GC23" s="9" t="e">
        <f>IF(#REF!=7,14,0)</f>
        <v>#REF!</v>
      </c>
      <c r="GD23" s="9" t="e">
        <f>IF(#REF!=8,13,0)</f>
        <v>#REF!</v>
      </c>
      <c r="GE23" s="9" t="e">
        <f>IF(#REF!=9,12,0)</f>
        <v>#REF!</v>
      </c>
      <c r="GF23" s="9" t="e">
        <f>IF(#REF!=10,11,0)</f>
        <v>#REF!</v>
      </c>
      <c r="GG23" s="9" t="e">
        <f>IF(#REF!=11,10,0)</f>
        <v>#REF!</v>
      </c>
      <c r="GH23" s="9" t="e">
        <f>IF(#REF!=12,9,0)</f>
        <v>#REF!</v>
      </c>
      <c r="GI23" s="9" t="e">
        <f>IF(#REF!=13,8,0)</f>
        <v>#REF!</v>
      </c>
      <c r="GJ23" s="9" t="e">
        <f>IF(#REF!=14,7,0)</f>
        <v>#REF!</v>
      </c>
      <c r="GK23" s="9" t="e">
        <f>IF(#REF!=15,6,0)</f>
        <v>#REF!</v>
      </c>
      <c r="GL23" s="9" t="e">
        <f>IF(#REF!=16,5,0)</f>
        <v>#REF!</v>
      </c>
      <c r="GM23" s="9" t="e">
        <f>IF(#REF!=17,4,0)</f>
        <v>#REF!</v>
      </c>
      <c r="GN23" s="9" t="e">
        <f>IF(#REF!=18,3,0)</f>
        <v>#REF!</v>
      </c>
      <c r="GO23" s="9" t="e">
        <f>IF(#REF!=19,2,0)</f>
        <v>#REF!</v>
      </c>
      <c r="GP23" s="9" t="e">
        <f>IF(#REF!=20,1,0)</f>
        <v>#REF!</v>
      </c>
      <c r="GQ23" s="9" t="e">
        <f>IF(#REF!&gt;20,0,0)</f>
        <v>#REF!</v>
      </c>
      <c r="GR23" s="9" t="e">
        <f>IF(#REF!="сх",0,0)</f>
        <v>#REF!</v>
      </c>
      <c r="GS23" s="9" t="e">
        <f t="shared" si="6"/>
        <v>#REF!</v>
      </c>
      <c r="GT23" s="9" t="e">
        <f>IF(#REF!=1,100,0)</f>
        <v>#REF!</v>
      </c>
      <c r="GU23" s="9" t="e">
        <f>IF(#REF!=2,98,0)</f>
        <v>#REF!</v>
      </c>
      <c r="GV23" s="9" t="e">
        <f>IF(#REF!=3,95,0)</f>
        <v>#REF!</v>
      </c>
      <c r="GW23" s="9" t="e">
        <f>IF(#REF!=4,93,0)</f>
        <v>#REF!</v>
      </c>
      <c r="GX23" s="9" t="e">
        <f>IF(#REF!=5,90,0)</f>
        <v>#REF!</v>
      </c>
      <c r="GY23" s="9" t="e">
        <f>IF(#REF!=6,88,0)</f>
        <v>#REF!</v>
      </c>
      <c r="GZ23" s="9" t="e">
        <f>IF(#REF!=7,85,0)</f>
        <v>#REF!</v>
      </c>
      <c r="HA23" s="9" t="e">
        <f>IF(#REF!=8,83,0)</f>
        <v>#REF!</v>
      </c>
      <c r="HB23" s="9" t="e">
        <f>IF(#REF!=9,80,0)</f>
        <v>#REF!</v>
      </c>
      <c r="HC23" s="9" t="e">
        <f>IF(#REF!=10,78,0)</f>
        <v>#REF!</v>
      </c>
      <c r="HD23" s="9" t="e">
        <f>IF(#REF!=11,75,0)</f>
        <v>#REF!</v>
      </c>
      <c r="HE23" s="9" t="e">
        <f>IF(#REF!=12,73,0)</f>
        <v>#REF!</v>
      </c>
      <c r="HF23" s="9" t="e">
        <f>IF(#REF!=13,70,0)</f>
        <v>#REF!</v>
      </c>
      <c r="HG23" s="9" t="e">
        <f>IF(#REF!=14,68,0)</f>
        <v>#REF!</v>
      </c>
      <c r="HH23" s="9" t="e">
        <f>IF(#REF!=15,65,0)</f>
        <v>#REF!</v>
      </c>
      <c r="HI23" s="9" t="e">
        <f>IF(#REF!=16,63,0)</f>
        <v>#REF!</v>
      </c>
      <c r="HJ23" s="9" t="e">
        <f>IF(#REF!=17,60,0)</f>
        <v>#REF!</v>
      </c>
      <c r="HK23" s="9" t="e">
        <f>IF(#REF!=18,58,0)</f>
        <v>#REF!</v>
      </c>
      <c r="HL23" s="9" t="e">
        <f>IF(#REF!=19,55,0)</f>
        <v>#REF!</v>
      </c>
      <c r="HM23" s="9" t="e">
        <f>IF(#REF!=20,53,0)</f>
        <v>#REF!</v>
      </c>
      <c r="HN23" s="9" t="e">
        <f>IF(#REF!&gt;20,0,0)</f>
        <v>#REF!</v>
      </c>
      <c r="HO23" s="9" t="e">
        <f>IF(#REF!="сх",0,0)</f>
        <v>#REF!</v>
      </c>
      <c r="HP23" s="9" t="e">
        <f t="shared" si="7"/>
        <v>#REF!</v>
      </c>
      <c r="HQ23" s="9" t="e">
        <f>IF(#REF!=1,100,0)</f>
        <v>#REF!</v>
      </c>
      <c r="HR23" s="9" t="e">
        <f>IF(#REF!=2,98,0)</f>
        <v>#REF!</v>
      </c>
      <c r="HS23" s="9" t="e">
        <f>IF(#REF!=3,95,0)</f>
        <v>#REF!</v>
      </c>
      <c r="HT23" s="9" t="e">
        <f>IF(#REF!=4,93,0)</f>
        <v>#REF!</v>
      </c>
      <c r="HU23" s="9" t="e">
        <f>IF(#REF!=5,90,0)</f>
        <v>#REF!</v>
      </c>
      <c r="HV23" s="9" t="e">
        <f>IF(#REF!=6,88,0)</f>
        <v>#REF!</v>
      </c>
      <c r="HW23" s="9" t="e">
        <f>IF(#REF!=7,85,0)</f>
        <v>#REF!</v>
      </c>
      <c r="HX23" s="9" t="e">
        <f>IF(#REF!=8,83,0)</f>
        <v>#REF!</v>
      </c>
      <c r="HY23" s="9" t="e">
        <f>IF(#REF!=9,80,0)</f>
        <v>#REF!</v>
      </c>
      <c r="HZ23" s="9" t="e">
        <f>IF(#REF!=10,78,0)</f>
        <v>#REF!</v>
      </c>
      <c r="IA23" s="9" t="e">
        <f>IF(#REF!=11,75,0)</f>
        <v>#REF!</v>
      </c>
      <c r="IB23" s="9" t="e">
        <f>IF(#REF!=12,73,0)</f>
        <v>#REF!</v>
      </c>
      <c r="IC23" s="9" t="e">
        <f>IF(#REF!=13,70,0)</f>
        <v>#REF!</v>
      </c>
      <c r="ID23" s="9" t="e">
        <f>IF(#REF!=14,68,0)</f>
        <v>#REF!</v>
      </c>
      <c r="IE23" s="9" t="e">
        <f>IF(#REF!=15,65,0)</f>
        <v>#REF!</v>
      </c>
      <c r="IF23" s="9" t="e">
        <f>IF(#REF!=16,63,0)</f>
        <v>#REF!</v>
      </c>
      <c r="IG23" s="9" t="e">
        <f>IF(#REF!=17,60,0)</f>
        <v>#REF!</v>
      </c>
      <c r="IH23" s="9" t="e">
        <f>IF(#REF!=18,58,0)</f>
        <v>#REF!</v>
      </c>
      <c r="II23" s="9" t="e">
        <f>IF(#REF!=19,55,0)</f>
        <v>#REF!</v>
      </c>
      <c r="IJ23" s="9" t="e">
        <f>IF(#REF!=20,53,0)</f>
        <v>#REF!</v>
      </c>
      <c r="IK23" s="9" t="e">
        <f>IF(#REF!&gt;20,0,0)</f>
        <v>#REF!</v>
      </c>
      <c r="IL23" s="9" t="e">
        <f>IF(#REF!="сх",0,0)</f>
        <v>#REF!</v>
      </c>
      <c r="IM23" s="9" t="e">
        <f t="shared" si="8"/>
        <v>#REF!</v>
      </c>
      <c r="IN23" s="7"/>
      <c r="IO23" s="7"/>
      <c r="IP23" s="7"/>
      <c r="IQ23" s="7"/>
      <c r="IR23" s="7"/>
      <c r="IS23" s="7"/>
      <c r="IT23" s="7"/>
      <c r="IU23" s="7"/>
      <c r="IV23" s="7"/>
    </row>
    <row r="24" spans="1:256" s="1" customFormat="1" ht="70.5">
      <c r="A24" s="52">
        <v>14</v>
      </c>
      <c r="B24" s="53">
        <v>113</v>
      </c>
      <c r="C24" s="62" t="s">
        <v>46</v>
      </c>
      <c r="D24" s="53" t="s">
        <v>37</v>
      </c>
      <c r="E24" s="54" t="s">
        <v>31</v>
      </c>
      <c r="F24" s="66" t="s">
        <v>82</v>
      </c>
      <c r="G24" s="62" t="s">
        <v>83</v>
      </c>
      <c r="H24" s="53" t="s">
        <v>41</v>
      </c>
      <c r="I24" s="6" t="e">
        <f>#REF!+#REF!</f>
        <v>#REF!</v>
      </c>
      <c r="J24" s="7"/>
      <c r="K24" s="8"/>
      <c r="L24" s="7" t="e">
        <f>IF(#REF!=1,25,0)</f>
        <v>#REF!</v>
      </c>
      <c r="M24" s="7" t="e">
        <f>IF(#REF!=2,22,0)</f>
        <v>#REF!</v>
      </c>
      <c r="N24" s="7" t="e">
        <f>IF(#REF!=3,20,0)</f>
        <v>#REF!</v>
      </c>
      <c r="O24" s="7" t="e">
        <f>IF(#REF!=4,18,0)</f>
        <v>#REF!</v>
      </c>
      <c r="P24" s="7" t="e">
        <f>IF(#REF!=5,16,0)</f>
        <v>#REF!</v>
      </c>
      <c r="Q24" s="7" t="e">
        <f>IF(#REF!=6,15,0)</f>
        <v>#REF!</v>
      </c>
      <c r="R24" s="7" t="e">
        <f>IF(#REF!=7,14,0)</f>
        <v>#REF!</v>
      </c>
      <c r="S24" s="7" t="e">
        <f>IF(#REF!=8,13,0)</f>
        <v>#REF!</v>
      </c>
      <c r="T24" s="7" t="e">
        <f>IF(#REF!=9,12,0)</f>
        <v>#REF!</v>
      </c>
      <c r="U24" s="7" t="e">
        <f>IF(#REF!=10,11,0)</f>
        <v>#REF!</v>
      </c>
      <c r="V24" s="7" t="e">
        <f>IF(#REF!=11,10,0)</f>
        <v>#REF!</v>
      </c>
      <c r="W24" s="7" t="e">
        <f>IF(#REF!=12,9,0)</f>
        <v>#REF!</v>
      </c>
      <c r="X24" s="7" t="e">
        <f>IF(#REF!=13,8,0)</f>
        <v>#REF!</v>
      </c>
      <c r="Y24" s="7" t="e">
        <f>IF(#REF!=14,7,0)</f>
        <v>#REF!</v>
      </c>
      <c r="Z24" s="7" t="e">
        <f>IF(#REF!=15,6,0)</f>
        <v>#REF!</v>
      </c>
      <c r="AA24" s="7" t="e">
        <f>IF(#REF!=16,5,0)</f>
        <v>#REF!</v>
      </c>
      <c r="AB24" s="7" t="e">
        <f>IF(#REF!=17,4,0)</f>
        <v>#REF!</v>
      </c>
      <c r="AC24" s="7" t="e">
        <f>IF(#REF!=18,3,0)</f>
        <v>#REF!</v>
      </c>
      <c r="AD24" s="7" t="e">
        <f>IF(#REF!=19,2,0)</f>
        <v>#REF!</v>
      </c>
      <c r="AE24" s="7" t="e">
        <f>IF(#REF!=20,1,0)</f>
        <v>#REF!</v>
      </c>
      <c r="AF24" s="7" t="e">
        <f>IF(#REF!&gt;20,0,0)</f>
        <v>#REF!</v>
      </c>
      <c r="AG24" s="7" t="e">
        <f>IF(#REF!="сх",0,0)</f>
        <v>#REF!</v>
      </c>
      <c r="AH24" s="7" t="e">
        <f t="shared" si="0"/>
        <v>#REF!</v>
      </c>
      <c r="AI24" s="7" t="e">
        <f>IF(#REF!=1,25,0)</f>
        <v>#REF!</v>
      </c>
      <c r="AJ24" s="7" t="e">
        <f>IF(#REF!=2,22,0)</f>
        <v>#REF!</v>
      </c>
      <c r="AK24" s="7" t="e">
        <f>IF(#REF!=3,20,0)</f>
        <v>#REF!</v>
      </c>
      <c r="AL24" s="7" t="e">
        <f>IF(#REF!=4,18,0)</f>
        <v>#REF!</v>
      </c>
      <c r="AM24" s="7" t="e">
        <f>IF(#REF!=5,16,0)</f>
        <v>#REF!</v>
      </c>
      <c r="AN24" s="7" t="e">
        <f>IF(#REF!=6,15,0)</f>
        <v>#REF!</v>
      </c>
      <c r="AO24" s="7" t="e">
        <f>IF(#REF!=7,14,0)</f>
        <v>#REF!</v>
      </c>
      <c r="AP24" s="7" t="e">
        <f>IF(#REF!=8,13,0)</f>
        <v>#REF!</v>
      </c>
      <c r="AQ24" s="7" t="e">
        <f>IF(#REF!=9,12,0)</f>
        <v>#REF!</v>
      </c>
      <c r="AR24" s="7" t="e">
        <f>IF(#REF!=10,11,0)</f>
        <v>#REF!</v>
      </c>
      <c r="AS24" s="7" t="e">
        <f>IF(#REF!=11,10,0)</f>
        <v>#REF!</v>
      </c>
      <c r="AT24" s="7" t="e">
        <f>IF(#REF!=12,9,0)</f>
        <v>#REF!</v>
      </c>
      <c r="AU24" s="7" t="e">
        <f>IF(#REF!=13,8,0)</f>
        <v>#REF!</v>
      </c>
      <c r="AV24" s="7" t="e">
        <f>IF(#REF!=14,7,0)</f>
        <v>#REF!</v>
      </c>
      <c r="AW24" s="7" t="e">
        <f>IF(#REF!=15,6,0)</f>
        <v>#REF!</v>
      </c>
      <c r="AX24" s="7" t="e">
        <f>IF(#REF!=16,5,0)</f>
        <v>#REF!</v>
      </c>
      <c r="AY24" s="7" t="e">
        <f>IF(#REF!=17,4,0)</f>
        <v>#REF!</v>
      </c>
      <c r="AZ24" s="7" t="e">
        <f>IF(#REF!=18,3,0)</f>
        <v>#REF!</v>
      </c>
      <c r="BA24" s="7" t="e">
        <f>IF(#REF!=19,2,0)</f>
        <v>#REF!</v>
      </c>
      <c r="BB24" s="7" t="e">
        <f>IF(#REF!=20,1,0)</f>
        <v>#REF!</v>
      </c>
      <c r="BC24" s="7" t="e">
        <f>IF(#REF!&gt;20,0,0)</f>
        <v>#REF!</v>
      </c>
      <c r="BD24" s="7" t="e">
        <f>IF(#REF!="сх",0,0)</f>
        <v>#REF!</v>
      </c>
      <c r="BE24" s="7" t="e">
        <f t="shared" si="1"/>
        <v>#REF!</v>
      </c>
      <c r="BF24" s="7" t="e">
        <f>IF(#REF!=1,45,0)</f>
        <v>#REF!</v>
      </c>
      <c r="BG24" s="7" t="e">
        <f>IF(#REF!=2,42,0)</f>
        <v>#REF!</v>
      </c>
      <c r="BH24" s="7" t="e">
        <f>IF(#REF!=3,40,0)</f>
        <v>#REF!</v>
      </c>
      <c r="BI24" s="7" t="e">
        <f>IF(#REF!=4,38,0)</f>
        <v>#REF!</v>
      </c>
      <c r="BJ24" s="7" t="e">
        <f>IF(#REF!=5,36,0)</f>
        <v>#REF!</v>
      </c>
      <c r="BK24" s="7" t="e">
        <f>IF(#REF!=6,35,0)</f>
        <v>#REF!</v>
      </c>
      <c r="BL24" s="7" t="e">
        <f>IF(#REF!=7,34,0)</f>
        <v>#REF!</v>
      </c>
      <c r="BM24" s="7" t="e">
        <f>IF(#REF!=8,33,0)</f>
        <v>#REF!</v>
      </c>
      <c r="BN24" s="7" t="e">
        <f>IF(#REF!=9,32,0)</f>
        <v>#REF!</v>
      </c>
      <c r="BO24" s="7" t="e">
        <f>IF(#REF!=10,31,0)</f>
        <v>#REF!</v>
      </c>
      <c r="BP24" s="7" t="e">
        <f>IF(#REF!=11,30,0)</f>
        <v>#REF!</v>
      </c>
      <c r="BQ24" s="7" t="e">
        <f>IF(#REF!=12,29,0)</f>
        <v>#REF!</v>
      </c>
      <c r="BR24" s="7" t="e">
        <f>IF(#REF!=13,28,0)</f>
        <v>#REF!</v>
      </c>
      <c r="BS24" s="7" t="e">
        <f>IF(#REF!=14,27,0)</f>
        <v>#REF!</v>
      </c>
      <c r="BT24" s="7" t="e">
        <f>IF(#REF!=15,26,0)</f>
        <v>#REF!</v>
      </c>
      <c r="BU24" s="7" t="e">
        <f>IF(#REF!=16,25,0)</f>
        <v>#REF!</v>
      </c>
      <c r="BV24" s="7" t="e">
        <f>IF(#REF!=17,24,0)</f>
        <v>#REF!</v>
      </c>
      <c r="BW24" s="7" t="e">
        <f>IF(#REF!=18,23,0)</f>
        <v>#REF!</v>
      </c>
      <c r="BX24" s="7" t="e">
        <f>IF(#REF!=19,22,0)</f>
        <v>#REF!</v>
      </c>
      <c r="BY24" s="7" t="e">
        <f>IF(#REF!=20,21,0)</f>
        <v>#REF!</v>
      </c>
      <c r="BZ24" s="7" t="e">
        <f>IF(#REF!=21,20,0)</f>
        <v>#REF!</v>
      </c>
      <c r="CA24" s="7" t="e">
        <f>IF(#REF!=22,19,0)</f>
        <v>#REF!</v>
      </c>
      <c r="CB24" s="7" t="e">
        <f>IF(#REF!=23,18,0)</f>
        <v>#REF!</v>
      </c>
      <c r="CC24" s="7" t="e">
        <f>IF(#REF!=24,17,0)</f>
        <v>#REF!</v>
      </c>
      <c r="CD24" s="7" t="e">
        <f>IF(#REF!=25,16,0)</f>
        <v>#REF!</v>
      </c>
      <c r="CE24" s="7" t="e">
        <f>IF(#REF!=26,15,0)</f>
        <v>#REF!</v>
      </c>
      <c r="CF24" s="7" t="e">
        <f>IF(#REF!=27,14,0)</f>
        <v>#REF!</v>
      </c>
      <c r="CG24" s="7" t="e">
        <f>IF(#REF!=28,13,0)</f>
        <v>#REF!</v>
      </c>
      <c r="CH24" s="7" t="e">
        <f>IF(#REF!=29,12,0)</f>
        <v>#REF!</v>
      </c>
      <c r="CI24" s="7" t="e">
        <f>IF(#REF!=30,11,0)</f>
        <v>#REF!</v>
      </c>
      <c r="CJ24" s="7" t="e">
        <f>IF(#REF!=31,10,0)</f>
        <v>#REF!</v>
      </c>
      <c r="CK24" s="7" t="e">
        <f>IF(#REF!=32,9,0)</f>
        <v>#REF!</v>
      </c>
      <c r="CL24" s="7" t="e">
        <f>IF(#REF!=33,8,0)</f>
        <v>#REF!</v>
      </c>
      <c r="CM24" s="7" t="e">
        <f>IF(#REF!=34,7,0)</f>
        <v>#REF!</v>
      </c>
      <c r="CN24" s="7" t="e">
        <f>IF(#REF!=35,6,0)</f>
        <v>#REF!</v>
      </c>
      <c r="CO24" s="7" t="e">
        <f>IF(#REF!=36,5,0)</f>
        <v>#REF!</v>
      </c>
      <c r="CP24" s="7" t="e">
        <f>IF(#REF!=37,4,0)</f>
        <v>#REF!</v>
      </c>
      <c r="CQ24" s="7" t="e">
        <f>IF(#REF!=38,3,0)</f>
        <v>#REF!</v>
      </c>
      <c r="CR24" s="7" t="e">
        <f>IF(#REF!=39,2,0)</f>
        <v>#REF!</v>
      </c>
      <c r="CS24" s="7" t="e">
        <f>IF(#REF!=40,1,0)</f>
        <v>#REF!</v>
      </c>
      <c r="CT24" s="7" t="e">
        <f>IF(#REF!&gt;20,0,0)</f>
        <v>#REF!</v>
      </c>
      <c r="CU24" s="7" t="e">
        <f>IF(#REF!="сх",0,0)</f>
        <v>#REF!</v>
      </c>
      <c r="CV24" s="7" t="e">
        <f t="shared" si="2"/>
        <v>#REF!</v>
      </c>
      <c r="CW24" s="7" t="e">
        <f>IF(#REF!=1,45,0)</f>
        <v>#REF!</v>
      </c>
      <c r="CX24" s="7" t="e">
        <f>IF(#REF!=2,42,0)</f>
        <v>#REF!</v>
      </c>
      <c r="CY24" s="7" t="e">
        <f>IF(#REF!=3,40,0)</f>
        <v>#REF!</v>
      </c>
      <c r="CZ24" s="7" t="e">
        <f>IF(#REF!=4,38,0)</f>
        <v>#REF!</v>
      </c>
      <c r="DA24" s="7" t="e">
        <f>IF(#REF!=5,36,0)</f>
        <v>#REF!</v>
      </c>
      <c r="DB24" s="7" t="e">
        <f>IF(#REF!=6,35,0)</f>
        <v>#REF!</v>
      </c>
      <c r="DC24" s="7" t="e">
        <f>IF(#REF!=7,34,0)</f>
        <v>#REF!</v>
      </c>
      <c r="DD24" s="7" t="e">
        <f>IF(#REF!=8,33,0)</f>
        <v>#REF!</v>
      </c>
      <c r="DE24" s="7" t="e">
        <f>IF(#REF!=9,32,0)</f>
        <v>#REF!</v>
      </c>
      <c r="DF24" s="7" t="e">
        <f>IF(#REF!=10,31,0)</f>
        <v>#REF!</v>
      </c>
      <c r="DG24" s="7" t="e">
        <f>IF(#REF!=11,30,0)</f>
        <v>#REF!</v>
      </c>
      <c r="DH24" s="7" t="e">
        <f>IF(#REF!=12,29,0)</f>
        <v>#REF!</v>
      </c>
      <c r="DI24" s="7" t="e">
        <f>IF(#REF!=13,28,0)</f>
        <v>#REF!</v>
      </c>
      <c r="DJ24" s="7" t="e">
        <f>IF(#REF!=14,27,0)</f>
        <v>#REF!</v>
      </c>
      <c r="DK24" s="7" t="e">
        <f>IF(#REF!=15,26,0)</f>
        <v>#REF!</v>
      </c>
      <c r="DL24" s="7" t="e">
        <f>IF(#REF!=16,25,0)</f>
        <v>#REF!</v>
      </c>
      <c r="DM24" s="7" t="e">
        <f>IF(#REF!=17,24,0)</f>
        <v>#REF!</v>
      </c>
      <c r="DN24" s="7" t="e">
        <f>IF(#REF!=18,23,0)</f>
        <v>#REF!</v>
      </c>
      <c r="DO24" s="7" t="e">
        <f>IF(#REF!=19,22,0)</f>
        <v>#REF!</v>
      </c>
      <c r="DP24" s="7" t="e">
        <f>IF(#REF!=20,21,0)</f>
        <v>#REF!</v>
      </c>
      <c r="DQ24" s="7" t="e">
        <f>IF(#REF!=21,20,0)</f>
        <v>#REF!</v>
      </c>
      <c r="DR24" s="7" t="e">
        <f>IF(#REF!=22,19,0)</f>
        <v>#REF!</v>
      </c>
      <c r="DS24" s="7" t="e">
        <f>IF(#REF!=23,18,0)</f>
        <v>#REF!</v>
      </c>
      <c r="DT24" s="7" t="e">
        <f>IF(#REF!=24,17,0)</f>
        <v>#REF!</v>
      </c>
      <c r="DU24" s="7" t="e">
        <f>IF(#REF!=25,16,0)</f>
        <v>#REF!</v>
      </c>
      <c r="DV24" s="7" t="e">
        <f>IF(#REF!=26,15,0)</f>
        <v>#REF!</v>
      </c>
      <c r="DW24" s="7" t="e">
        <f>IF(#REF!=27,14,0)</f>
        <v>#REF!</v>
      </c>
      <c r="DX24" s="7" t="e">
        <f>IF(#REF!=28,13,0)</f>
        <v>#REF!</v>
      </c>
      <c r="DY24" s="7" t="e">
        <f>IF(#REF!=29,12,0)</f>
        <v>#REF!</v>
      </c>
      <c r="DZ24" s="7" t="e">
        <f>IF(#REF!=30,11,0)</f>
        <v>#REF!</v>
      </c>
      <c r="EA24" s="7" t="e">
        <f>IF(#REF!=31,10,0)</f>
        <v>#REF!</v>
      </c>
      <c r="EB24" s="7" t="e">
        <f>IF(#REF!=32,9,0)</f>
        <v>#REF!</v>
      </c>
      <c r="EC24" s="7" t="e">
        <f>IF(#REF!=33,8,0)</f>
        <v>#REF!</v>
      </c>
      <c r="ED24" s="7" t="e">
        <f>IF(#REF!=34,7,0)</f>
        <v>#REF!</v>
      </c>
      <c r="EE24" s="7" t="e">
        <f>IF(#REF!=35,6,0)</f>
        <v>#REF!</v>
      </c>
      <c r="EF24" s="7" t="e">
        <f>IF(#REF!=36,5,0)</f>
        <v>#REF!</v>
      </c>
      <c r="EG24" s="7" t="e">
        <f>IF(#REF!=37,4,0)</f>
        <v>#REF!</v>
      </c>
      <c r="EH24" s="7" t="e">
        <f>IF(#REF!=38,3,0)</f>
        <v>#REF!</v>
      </c>
      <c r="EI24" s="7" t="e">
        <f>IF(#REF!=39,2,0)</f>
        <v>#REF!</v>
      </c>
      <c r="EJ24" s="7" t="e">
        <f>IF(#REF!=40,1,0)</f>
        <v>#REF!</v>
      </c>
      <c r="EK24" s="7" t="e">
        <f>IF(#REF!&gt;20,0,0)</f>
        <v>#REF!</v>
      </c>
      <c r="EL24" s="7" t="e">
        <f>IF(#REF!="сх",0,0)</f>
        <v>#REF!</v>
      </c>
      <c r="EM24" s="7" t="e">
        <f t="shared" si="3"/>
        <v>#REF!</v>
      </c>
      <c r="EN24" s="7"/>
      <c r="EO24" s="7" t="e">
        <f>IF(#REF!="сх","ноль",IF(#REF!&gt;0,#REF!,"Ноль"))</f>
        <v>#REF!</v>
      </c>
      <c r="EP24" s="7" t="e">
        <f>IF(#REF!="сх","ноль",IF(#REF!&gt;0,#REF!,"Ноль"))</f>
        <v>#REF!</v>
      </c>
      <c r="EQ24" s="7"/>
      <c r="ER24" s="7" t="e">
        <f t="shared" si="4"/>
        <v>#REF!</v>
      </c>
      <c r="ES24" s="7" t="e">
        <f>IF(#REF!=#REF!,IF(#REF!&lt;#REF!,#REF!,EW24),#REF!)</f>
        <v>#REF!</v>
      </c>
      <c r="ET24" s="7" t="e">
        <f>IF(#REF!=#REF!,IF(#REF!&lt;#REF!,0,1))</f>
        <v>#REF!</v>
      </c>
      <c r="EU24" s="7" t="e">
        <f>IF(AND(ER24&gt;=21,ER24&lt;&gt;0),ER24,IF(#REF!&lt;#REF!,"СТОП",ES24+ET24))</f>
        <v>#REF!</v>
      </c>
      <c r="EV24" s="7"/>
      <c r="EW24" s="7">
        <v>15</v>
      </c>
      <c r="EX24" s="7">
        <v>16</v>
      </c>
      <c r="EY24" s="7"/>
      <c r="EZ24" s="9" t="e">
        <f>IF(#REF!=1,25,0)</f>
        <v>#REF!</v>
      </c>
      <c r="FA24" s="9" t="e">
        <f>IF(#REF!=2,22,0)</f>
        <v>#REF!</v>
      </c>
      <c r="FB24" s="9" t="e">
        <f>IF(#REF!=3,20,0)</f>
        <v>#REF!</v>
      </c>
      <c r="FC24" s="9" t="e">
        <f>IF(#REF!=4,18,0)</f>
        <v>#REF!</v>
      </c>
      <c r="FD24" s="9" t="e">
        <f>IF(#REF!=5,16,0)</f>
        <v>#REF!</v>
      </c>
      <c r="FE24" s="9" t="e">
        <f>IF(#REF!=6,15,0)</f>
        <v>#REF!</v>
      </c>
      <c r="FF24" s="9" t="e">
        <f>IF(#REF!=7,14,0)</f>
        <v>#REF!</v>
      </c>
      <c r="FG24" s="9" t="e">
        <f>IF(#REF!=8,13,0)</f>
        <v>#REF!</v>
      </c>
      <c r="FH24" s="9" t="e">
        <f>IF(#REF!=9,12,0)</f>
        <v>#REF!</v>
      </c>
      <c r="FI24" s="9" t="e">
        <f>IF(#REF!=10,11,0)</f>
        <v>#REF!</v>
      </c>
      <c r="FJ24" s="9" t="e">
        <f>IF(#REF!=11,10,0)</f>
        <v>#REF!</v>
      </c>
      <c r="FK24" s="9" t="e">
        <f>IF(#REF!=12,9,0)</f>
        <v>#REF!</v>
      </c>
      <c r="FL24" s="9" t="e">
        <f>IF(#REF!=13,8,0)</f>
        <v>#REF!</v>
      </c>
      <c r="FM24" s="9" t="e">
        <f>IF(#REF!=14,7,0)</f>
        <v>#REF!</v>
      </c>
      <c r="FN24" s="9" t="e">
        <f>IF(#REF!=15,6,0)</f>
        <v>#REF!</v>
      </c>
      <c r="FO24" s="9" t="e">
        <f>IF(#REF!=16,5,0)</f>
        <v>#REF!</v>
      </c>
      <c r="FP24" s="9" t="e">
        <f>IF(#REF!=17,4,0)</f>
        <v>#REF!</v>
      </c>
      <c r="FQ24" s="9" t="e">
        <f>IF(#REF!=18,3,0)</f>
        <v>#REF!</v>
      </c>
      <c r="FR24" s="9" t="e">
        <f>IF(#REF!=19,2,0)</f>
        <v>#REF!</v>
      </c>
      <c r="FS24" s="9" t="e">
        <f>IF(#REF!=20,1,0)</f>
        <v>#REF!</v>
      </c>
      <c r="FT24" s="9" t="e">
        <f>IF(#REF!&gt;20,0,0)</f>
        <v>#REF!</v>
      </c>
      <c r="FU24" s="9" t="e">
        <f>IF(#REF!="сх",0,0)</f>
        <v>#REF!</v>
      </c>
      <c r="FV24" s="9" t="e">
        <f t="shared" si="5"/>
        <v>#REF!</v>
      </c>
      <c r="FW24" s="9" t="e">
        <f>IF(#REF!=1,25,0)</f>
        <v>#REF!</v>
      </c>
      <c r="FX24" s="9" t="e">
        <f>IF(#REF!=2,22,0)</f>
        <v>#REF!</v>
      </c>
      <c r="FY24" s="9" t="e">
        <f>IF(#REF!=3,20,0)</f>
        <v>#REF!</v>
      </c>
      <c r="FZ24" s="9" t="e">
        <f>IF(#REF!=4,18,0)</f>
        <v>#REF!</v>
      </c>
      <c r="GA24" s="9" t="e">
        <f>IF(#REF!=5,16,0)</f>
        <v>#REF!</v>
      </c>
      <c r="GB24" s="9" t="e">
        <f>IF(#REF!=6,15,0)</f>
        <v>#REF!</v>
      </c>
      <c r="GC24" s="9" t="e">
        <f>IF(#REF!=7,14,0)</f>
        <v>#REF!</v>
      </c>
      <c r="GD24" s="9" t="e">
        <f>IF(#REF!=8,13,0)</f>
        <v>#REF!</v>
      </c>
      <c r="GE24" s="9" t="e">
        <f>IF(#REF!=9,12,0)</f>
        <v>#REF!</v>
      </c>
      <c r="GF24" s="9" t="e">
        <f>IF(#REF!=10,11,0)</f>
        <v>#REF!</v>
      </c>
      <c r="GG24" s="9" t="e">
        <f>IF(#REF!=11,10,0)</f>
        <v>#REF!</v>
      </c>
      <c r="GH24" s="9" t="e">
        <f>IF(#REF!=12,9,0)</f>
        <v>#REF!</v>
      </c>
      <c r="GI24" s="9" t="e">
        <f>IF(#REF!=13,8,0)</f>
        <v>#REF!</v>
      </c>
      <c r="GJ24" s="9" t="e">
        <f>IF(#REF!=14,7,0)</f>
        <v>#REF!</v>
      </c>
      <c r="GK24" s="9" t="e">
        <f>IF(#REF!=15,6,0)</f>
        <v>#REF!</v>
      </c>
      <c r="GL24" s="9" t="e">
        <f>IF(#REF!=16,5,0)</f>
        <v>#REF!</v>
      </c>
      <c r="GM24" s="9" t="e">
        <f>IF(#REF!=17,4,0)</f>
        <v>#REF!</v>
      </c>
      <c r="GN24" s="9" t="e">
        <f>IF(#REF!=18,3,0)</f>
        <v>#REF!</v>
      </c>
      <c r="GO24" s="9" t="e">
        <f>IF(#REF!=19,2,0)</f>
        <v>#REF!</v>
      </c>
      <c r="GP24" s="9" t="e">
        <f>IF(#REF!=20,1,0)</f>
        <v>#REF!</v>
      </c>
      <c r="GQ24" s="9" t="e">
        <f>IF(#REF!&gt;20,0,0)</f>
        <v>#REF!</v>
      </c>
      <c r="GR24" s="9" t="e">
        <f>IF(#REF!="сх",0,0)</f>
        <v>#REF!</v>
      </c>
      <c r="GS24" s="9" t="e">
        <f t="shared" si="6"/>
        <v>#REF!</v>
      </c>
      <c r="GT24" s="9" t="e">
        <f>IF(#REF!=1,100,0)</f>
        <v>#REF!</v>
      </c>
      <c r="GU24" s="9" t="e">
        <f>IF(#REF!=2,98,0)</f>
        <v>#REF!</v>
      </c>
      <c r="GV24" s="9" t="e">
        <f>IF(#REF!=3,95,0)</f>
        <v>#REF!</v>
      </c>
      <c r="GW24" s="9" t="e">
        <f>IF(#REF!=4,93,0)</f>
        <v>#REF!</v>
      </c>
      <c r="GX24" s="9" t="e">
        <f>IF(#REF!=5,90,0)</f>
        <v>#REF!</v>
      </c>
      <c r="GY24" s="9" t="e">
        <f>IF(#REF!=6,88,0)</f>
        <v>#REF!</v>
      </c>
      <c r="GZ24" s="9" t="e">
        <f>IF(#REF!=7,85,0)</f>
        <v>#REF!</v>
      </c>
      <c r="HA24" s="9" t="e">
        <f>IF(#REF!=8,83,0)</f>
        <v>#REF!</v>
      </c>
      <c r="HB24" s="9" t="e">
        <f>IF(#REF!=9,80,0)</f>
        <v>#REF!</v>
      </c>
      <c r="HC24" s="9" t="e">
        <f>IF(#REF!=10,78,0)</f>
        <v>#REF!</v>
      </c>
      <c r="HD24" s="9" t="e">
        <f>IF(#REF!=11,75,0)</f>
        <v>#REF!</v>
      </c>
      <c r="HE24" s="9" t="e">
        <f>IF(#REF!=12,73,0)</f>
        <v>#REF!</v>
      </c>
      <c r="HF24" s="9" t="e">
        <f>IF(#REF!=13,70,0)</f>
        <v>#REF!</v>
      </c>
      <c r="HG24" s="9" t="e">
        <f>IF(#REF!=14,68,0)</f>
        <v>#REF!</v>
      </c>
      <c r="HH24" s="9" t="e">
        <f>IF(#REF!=15,65,0)</f>
        <v>#REF!</v>
      </c>
      <c r="HI24" s="9" t="e">
        <f>IF(#REF!=16,63,0)</f>
        <v>#REF!</v>
      </c>
      <c r="HJ24" s="9" t="e">
        <f>IF(#REF!=17,60,0)</f>
        <v>#REF!</v>
      </c>
      <c r="HK24" s="9" t="e">
        <f>IF(#REF!=18,58,0)</f>
        <v>#REF!</v>
      </c>
      <c r="HL24" s="9" t="e">
        <f>IF(#REF!=19,55,0)</f>
        <v>#REF!</v>
      </c>
      <c r="HM24" s="9" t="e">
        <f>IF(#REF!=20,53,0)</f>
        <v>#REF!</v>
      </c>
      <c r="HN24" s="9" t="e">
        <f>IF(#REF!&gt;20,0,0)</f>
        <v>#REF!</v>
      </c>
      <c r="HO24" s="9" t="e">
        <f>IF(#REF!="сх",0,0)</f>
        <v>#REF!</v>
      </c>
      <c r="HP24" s="9" t="e">
        <f t="shared" si="7"/>
        <v>#REF!</v>
      </c>
      <c r="HQ24" s="9" t="e">
        <f>IF(#REF!=1,100,0)</f>
        <v>#REF!</v>
      </c>
      <c r="HR24" s="9" t="e">
        <f>IF(#REF!=2,98,0)</f>
        <v>#REF!</v>
      </c>
      <c r="HS24" s="9" t="e">
        <f>IF(#REF!=3,95,0)</f>
        <v>#REF!</v>
      </c>
      <c r="HT24" s="9" t="e">
        <f>IF(#REF!=4,93,0)</f>
        <v>#REF!</v>
      </c>
      <c r="HU24" s="9" t="e">
        <f>IF(#REF!=5,90,0)</f>
        <v>#REF!</v>
      </c>
      <c r="HV24" s="9" t="e">
        <f>IF(#REF!=6,88,0)</f>
        <v>#REF!</v>
      </c>
      <c r="HW24" s="9" t="e">
        <f>IF(#REF!=7,85,0)</f>
        <v>#REF!</v>
      </c>
      <c r="HX24" s="9" t="e">
        <f>IF(#REF!=8,83,0)</f>
        <v>#REF!</v>
      </c>
      <c r="HY24" s="9" t="e">
        <f>IF(#REF!=9,80,0)</f>
        <v>#REF!</v>
      </c>
      <c r="HZ24" s="9" t="e">
        <f>IF(#REF!=10,78,0)</f>
        <v>#REF!</v>
      </c>
      <c r="IA24" s="9" t="e">
        <f>IF(#REF!=11,75,0)</f>
        <v>#REF!</v>
      </c>
      <c r="IB24" s="9" t="e">
        <f>IF(#REF!=12,73,0)</f>
        <v>#REF!</v>
      </c>
      <c r="IC24" s="9" t="e">
        <f>IF(#REF!=13,70,0)</f>
        <v>#REF!</v>
      </c>
      <c r="ID24" s="9" t="e">
        <f>IF(#REF!=14,68,0)</f>
        <v>#REF!</v>
      </c>
      <c r="IE24" s="9" t="e">
        <f>IF(#REF!=15,65,0)</f>
        <v>#REF!</v>
      </c>
      <c r="IF24" s="9" t="e">
        <f>IF(#REF!=16,63,0)</f>
        <v>#REF!</v>
      </c>
      <c r="IG24" s="9" t="e">
        <f>IF(#REF!=17,60,0)</f>
        <v>#REF!</v>
      </c>
      <c r="IH24" s="9" t="e">
        <f>IF(#REF!=18,58,0)</f>
        <v>#REF!</v>
      </c>
      <c r="II24" s="9" t="e">
        <f>IF(#REF!=19,55,0)</f>
        <v>#REF!</v>
      </c>
      <c r="IJ24" s="9" t="e">
        <f>IF(#REF!=20,53,0)</f>
        <v>#REF!</v>
      </c>
      <c r="IK24" s="9" t="e">
        <f>IF(#REF!&gt;20,0,0)</f>
        <v>#REF!</v>
      </c>
      <c r="IL24" s="9" t="e">
        <f>IF(#REF!="сх",0,0)</f>
        <v>#REF!</v>
      </c>
      <c r="IM24" s="9" t="e">
        <f t="shared" si="8"/>
        <v>#REF!</v>
      </c>
      <c r="IN24" s="7"/>
      <c r="IO24" s="7"/>
      <c r="IP24" s="7"/>
      <c r="IQ24" s="7"/>
      <c r="IR24" s="7"/>
      <c r="IS24" s="7"/>
      <c r="IT24" s="7"/>
      <c r="IU24" s="7"/>
      <c r="IV24" s="7"/>
    </row>
    <row r="25" spans="1:256" s="1" customFormat="1" ht="35.25">
      <c r="A25" s="52">
        <v>15</v>
      </c>
      <c r="B25" s="53">
        <v>154</v>
      </c>
      <c r="C25" s="62" t="s">
        <v>34</v>
      </c>
      <c r="D25" s="53" t="s">
        <v>37</v>
      </c>
      <c r="E25" s="54" t="s">
        <v>84</v>
      </c>
      <c r="F25" s="66" t="s">
        <v>64</v>
      </c>
      <c r="G25" s="59" t="s">
        <v>65</v>
      </c>
      <c r="H25" s="53" t="s">
        <v>66</v>
      </c>
      <c r="I25" s="6" t="e">
        <f>#REF!+#REF!</f>
        <v>#REF!</v>
      </c>
      <c r="J25" s="7"/>
      <c r="K25" s="8"/>
      <c r="L25" s="7" t="e">
        <f>IF(#REF!=1,25,0)</f>
        <v>#REF!</v>
      </c>
      <c r="M25" s="7" t="e">
        <f>IF(#REF!=2,22,0)</f>
        <v>#REF!</v>
      </c>
      <c r="N25" s="7" t="e">
        <f>IF(#REF!=3,20,0)</f>
        <v>#REF!</v>
      </c>
      <c r="O25" s="7" t="e">
        <f>IF(#REF!=4,18,0)</f>
        <v>#REF!</v>
      </c>
      <c r="P25" s="7" t="e">
        <f>IF(#REF!=5,16,0)</f>
        <v>#REF!</v>
      </c>
      <c r="Q25" s="7" t="e">
        <f>IF(#REF!=6,15,0)</f>
        <v>#REF!</v>
      </c>
      <c r="R25" s="7" t="e">
        <f>IF(#REF!=7,14,0)</f>
        <v>#REF!</v>
      </c>
      <c r="S25" s="7" t="e">
        <f>IF(#REF!=8,13,0)</f>
        <v>#REF!</v>
      </c>
      <c r="T25" s="7" t="e">
        <f>IF(#REF!=9,12,0)</f>
        <v>#REF!</v>
      </c>
      <c r="U25" s="7" t="e">
        <f>IF(#REF!=10,11,0)</f>
        <v>#REF!</v>
      </c>
      <c r="V25" s="7" t="e">
        <f>IF(#REF!=11,10,0)</f>
        <v>#REF!</v>
      </c>
      <c r="W25" s="7" t="e">
        <f>IF(#REF!=12,9,0)</f>
        <v>#REF!</v>
      </c>
      <c r="X25" s="7" t="e">
        <f>IF(#REF!=13,8,0)</f>
        <v>#REF!</v>
      </c>
      <c r="Y25" s="7" t="e">
        <f>IF(#REF!=14,7,0)</f>
        <v>#REF!</v>
      </c>
      <c r="Z25" s="7" t="e">
        <f>IF(#REF!=15,6,0)</f>
        <v>#REF!</v>
      </c>
      <c r="AA25" s="7" t="e">
        <f>IF(#REF!=16,5,0)</f>
        <v>#REF!</v>
      </c>
      <c r="AB25" s="7" t="e">
        <f>IF(#REF!=17,4,0)</f>
        <v>#REF!</v>
      </c>
      <c r="AC25" s="7" t="e">
        <f>IF(#REF!=18,3,0)</f>
        <v>#REF!</v>
      </c>
      <c r="AD25" s="7" t="e">
        <f>IF(#REF!=19,2,0)</f>
        <v>#REF!</v>
      </c>
      <c r="AE25" s="7" t="e">
        <f>IF(#REF!=20,1,0)</f>
        <v>#REF!</v>
      </c>
      <c r="AF25" s="7" t="e">
        <f>IF(#REF!&gt;20,0,0)</f>
        <v>#REF!</v>
      </c>
      <c r="AG25" s="7" t="e">
        <f>IF(#REF!="сх",0,0)</f>
        <v>#REF!</v>
      </c>
      <c r="AH25" s="7" t="e">
        <f t="shared" si="0"/>
        <v>#REF!</v>
      </c>
      <c r="AI25" s="7" t="e">
        <f>IF(#REF!=1,25,0)</f>
        <v>#REF!</v>
      </c>
      <c r="AJ25" s="7" t="e">
        <f>IF(#REF!=2,22,0)</f>
        <v>#REF!</v>
      </c>
      <c r="AK25" s="7" t="e">
        <f>IF(#REF!=3,20,0)</f>
        <v>#REF!</v>
      </c>
      <c r="AL25" s="7" t="e">
        <f>IF(#REF!=4,18,0)</f>
        <v>#REF!</v>
      </c>
      <c r="AM25" s="7" t="e">
        <f>IF(#REF!=5,16,0)</f>
        <v>#REF!</v>
      </c>
      <c r="AN25" s="7" t="e">
        <f>IF(#REF!=6,15,0)</f>
        <v>#REF!</v>
      </c>
      <c r="AO25" s="7" t="e">
        <f>IF(#REF!=7,14,0)</f>
        <v>#REF!</v>
      </c>
      <c r="AP25" s="7" t="e">
        <f>IF(#REF!=8,13,0)</f>
        <v>#REF!</v>
      </c>
      <c r="AQ25" s="7" t="e">
        <f>IF(#REF!=9,12,0)</f>
        <v>#REF!</v>
      </c>
      <c r="AR25" s="7" t="e">
        <f>IF(#REF!=10,11,0)</f>
        <v>#REF!</v>
      </c>
      <c r="AS25" s="7" t="e">
        <f>IF(#REF!=11,10,0)</f>
        <v>#REF!</v>
      </c>
      <c r="AT25" s="7" t="e">
        <f>IF(#REF!=12,9,0)</f>
        <v>#REF!</v>
      </c>
      <c r="AU25" s="7" t="e">
        <f>IF(#REF!=13,8,0)</f>
        <v>#REF!</v>
      </c>
      <c r="AV25" s="7" t="e">
        <f>IF(#REF!=14,7,0)</f>
        <v>#REF!</v>
      </c>
      <c r="AW25" s="7" t="e">
        <f>IF(#REF!=15,6,0)</f>
        <v>#REF!</v>
      </c>
      <c r="AX25" s="7" t="e">
        <f>IF(#REF!=16,5,0)</f>
        <v>#REF!</v>
      </c>
      <c r="AY25" s="7" t="e">
        <f>IF(#REF!=17,4,0)</f>
        <v>#REF!</v>
      </c>
      <c r="AZ25" s="7" t="e">
        <f>IF(#REF!=18,3,0)</f>
        <v>#REF!</v>
      </c>
      <c r="BA25" s="7" t="e">
        <f>IF(#REF!=19,2,0)</f>
        <v>#REF!</v>
      </c>
      <c r="BB25" s="7" t="e">
        <f>IF(#REF!=20,1,0)</f>
        <v>#REF!</v>
      </c>
      <c r="BC25" s="7" t="e">
        <f>IF(#REF!&gt;20,0,0)</f>
        <v>#REF!</v>
      </c>
      <c r="BD25" s="7" t="e">
        <f>IF(#REF!="сх",0,0)</f>
        <v>#REF!</v>
      </c>
      <c r="BE25" s="7" t="e">
        <f t="shared" si="1"/>
        <v>#REF!</v>
      </c>
      <c r="BF25" s="7" t="e">
        <f>IF(#REF!=1,45,0)</f>
        <v>#REF!</v>
      </c>
      <c r="BG25" s="7" t="e">
        <f>IF(#REF!=2,42,0)</f>
        <v>#REF!</v>
      </c>
      <c r="BH25" s="7" t="e">
        <f>IF(#REF!=3,40,0)</f>
        <v>#REF!</v>
      </c>
      <c r="BI25" s="7" t="e">
        <f>IF(#REF!=4,38,0)</f>
        <v>#REF!</v>
      </c>
      <c r="BJ25" s="7" t="e">
        <f>IF(#REF!=5,36,0)</f>
        <v>#REF!</v>
      </c>
      <c r="BK25" s="7" t="e">
        <f>IF(#REF!=6,35,0)</f>
        <v>#REF!</v>
      </c>
      <c r="BL25" s="7" t="e">
        <f>IF(#REF!=7,34,0)</f>
        <v>#REF!</v>
      </c>
      <c r="BM25" s="7" t="e">
        <f>IF(#REF!=8,33,0)</f>
        <v>#REF!</v>
      </c>
      <c r="BN25" s="7" t="e">
        <f>IF(#REF!=9,32,0)</f>
        <v>#REF!</v>
      </c>
      <c r="BO25" s="7" t="e">
        <f>IF(#REF!=10,31,0)</f>
        <v>#REF!</v>
      </c>
      <c r="BP25" s="7" t="e">
        <f>IF(#REF!=11,30,0)</f>
        <v>#REF!</v>
      </c>
      <c r="BQ25" s="7" t="e">
        <f>IF(#REF!=12,29,0)</f>
        <v>#REF!</v>
      </c>
      <c r="BR25" s="7" t="e">
        <f>IF(#REF!=13,28,0)</f>
        <v>#REF!</v>
      </c>
      <c r="BS25" s="7" t="e">
        <f>IF(#REF!=14,27,0)</f>
        <v>#REF!</v>
      </c>
      <c r="BT25" s="7" t="e">
        <f>IF(#REF!=15,26,0)</f>
        <v>#REF!</v>
      </c>
      <c r="BU25" s="7" t="e">
        <f>IF(#REF!=16,25,0)</f>
        <v>#REF!</v>
      </c>
      <c r="BV25" s="7" t="e">
        <f>IF(#REF!=17,24,0)</f>
        <v>#REF!</v>
      </c>
      <c r="BW25" s="7" t="e">
        <f>IF(#REF!=18,23,0)</f>
        <v>#REF!</v>
      </c>
      <c r="BX25" s="7" t="e">
        <f>IF(#REF!=19,22,0)</f>
        <v>#REF!</v>
      </c>
      <c r="BY25" s="7" t="e">
        <f>IF(#REF!=20,21,0)</f>
        <v>#REF!</v>
      </c>
      <c r="BZ25" s="7" t="e">
        <f>IF(#REF!=21,20,0)</f>
        <v>#REF!</v>
      </c>
      <c r="CA25" s="7" t="e">
        <f>IF(#REF!=22,19,0)</f>
        <v>#REF!</v>
      </c>
      <c r="CB25" s="7" t="e">
        <f>IF(#REF!=23,18,0)</f>
        <v>#REF!</v>
      </c>
      <c r="CC25" s="7" t="e">
        <f>IF(#REF!=24,17,0)</f>
        <v>#REF!</v>
      </c>
      <c r="CD25" s="7" t="e">
        <f>IF(#REF!=25,16,0)</f>
        <v>#REF!</v>
      </c>
      <c r="CE25" s="7" t="e">
        <f>IF(#REF!=26,15,0)</f>
        <v>#REF!</v>
      </c>
      <c r="CF25" s="7" t="e">
        <f>IF(#REF!=27,14,0)</f>
        <v>#REF!</v>
      </c>
      <c r="CG25" s="7" t="e">
        <f>IF(#REF!=28,13,0)</f>
        <v>#REF!</v>
      </c>
      <c r="CH25" s="7" t="e">
        <f>IF(#REF!=29,12,0)</f>
        <v>#REF!</v>
      </c>
      <c r="CI25" s="7" t="e">
        <f>IF(#REF!=30,11,0)</f>
        <v>#REF!</v>
      </c>
      <c r="CJ25" s="7" t="e">
        <f>IF(#REF!=31,10,0)</f>
        <v>#REF!</v>
      </c>
      <c r="CK25" s="7" t="e">
        <f>IF(#REF!=32,9,0)</f>
        <v>#REF!</v>
      </c>
      <c r="CL25" s="7" t="e">
        <f>IF(#REF!=33,8,0)</f>
        <v>#REF!</v>
      </c>
      <c r="CM25" s="7" t="e">
        <f>IF(#REF!=34,7,0)</f>
        <v>#REF!</v>
      </c>
      <c r="CN25" s="7" t="e">
        <f>IF(#REF!=35,6,0)</f>
        <v>#REF!</v>
      </c>
      <c r="CO25" s="7" t="e">
        <f>IF(#REF!=36,5,0)</f>
        <v>#REF!</v>
      </c>
      <c r="CP25" s="7" t="e">
        <f>IF(#REF!=37,4,0)</f>
        <v>#REF!</v>
      </c>
      <c r="CQ25" s="7" t="e">
        <f>IF(#REF!=38,3,0)</f>
        <v>#REF!</v>
      </c>
      <c r="CR25" s="7" t="e">
        <f>IF(#REF!=39,2,0)</f>
        <v>#REF!</v>
      </c>
      <c r="CS25" s="7" t="e">
        <f>IF(#REF!=40,1,0)</f>
        <v>#REF!</v>
      </c>
      <c r="CT25" s="7" t="e">
        <f>IF(#REF!&gt;20,0,0)</f>
        <v>#REF!</v>
      </c>
      <c r="CU25" s="7" t="e">
        <f>IF(#REF!="сх",0,0)</f>
        <v>#REF!</v>
      </c>
      <c r="CV25" s="7" t="e">
        <f t="shared" si="2"/>
        <v>#REF!</v>
      </c>
      <c r="CW25" s="7" t="e">
        <f>IF(#REF!=1,45,0)</f>
        <v>#REF!</v>
      </c>
      <c r="CX25" s="7" t="e">
        <f>IF(#REF!=2,42,0)</f>
        <v>#REF!</v>
      </c>
      <c r="CY25" s="7" t="e">
        <f>IF(#REF!=3,40,0)</f>
        <v>#REF!</v>
      </c>
      <c r="CZ25" s="7" t="e">
        <f>IF(#REF!=4,38,0)</f>
        <v>#REF!</v>
      </c>
      <c r="DA25" s="7" t="e">
        <f>IF(#REF!=5,36,0)</f>
        <v>#REF!</v>
      </c>
      <c r="DB25" s="7" t="e">
        <f>IF(#REF!=6,35,0)</f>
        <v>#REF!</v>
      </c>
      <c r="DC25" s="7" t="e">
        <f>IF(#REF!=7,34,0)</f>
        <v>#REF!</v>
      </c>
      <c r="DD25" s="7" t="e">
        <f>IF(#REF!=8,33,0)</f>
        <v>#REF!</v>
      </c>
      <c r="DE25" s="7" t="e">
        <f>IF(#REF!=9,32,0)</f>
        <v>#REF!</v>
      </c>
      <c r="DF25" s="7" t="e">
        <f>IF(#REF!=10,31,0)</f>
        <v>#REF!</v>
      </c>
      <c r="DG25" s="7" t="e">
        <f>IF(#REF!=11,30,0)</f>
        <v>#REF!</v>
      </c>
      <c r="DH25" s="7" t="e">
        <f>IF(#REF!=12,29,0)</f>
        <v>#REF!</v>
      </c>
      <c r="DI25" s="7" t="e">
        <f>IF(#REF!=13,28,0)</f>
        <v>#REF!</v>
      </c>
      <c r="DJ25" s="7" t="e">
        <f>IF(#REF!=14,27,0)</f>
        <v>#REF!</v>
      </c>
      <c r="DK25" s="7" t="e">
        <f>IF(#REF!=15,26,0)</f>
        <v>#REF!</v>
      </c>
      <c r="DL25" s="7" t="e">
        <f>IF(#REF!=16,25,0)</f>
        <v>#REF!</v>
      </c>
      <c r="DM25" s="7" t="e">
        <f>IF(#REF!=17,24,0)</f>
        <v>#REF!</v>
      </c>
      <c r="DN25" s="7" t="e">
        <f>IF(#REF!=18,23,0)</f>
        <v>#REF!</v>
      </c>
      <c r="DO25" s="7" t="e">
        <f>IF(#REF!=19,22,0)</f>
        <v>#REF!</v>
      </c>
      <c r="DP25" s="7" t="e">
        <f>IF(#REF!=20,21,0)</f>
        <v>#REF!</v>
      </c>
      <c r="DQ25" s="7" t="e">
        <f>IF(#REF!=21,20,0)</f>
        <v>#REF!</v>
      </c>
      <c r="DR25" s="7" t="e">
        <f>IF(#REF!=22,19,0)</f>
        <v>#REF!</v>
      </c>
      <c r="DS25" s="7" t="e">
        <f>IF(#REF!=23,18,0)</f>
        <v>#REF!</v>
      </c>
      <c r="DT25" s="7" t="e">
        <f>IF(#REF!=24,17,0)</f>
        <v>#REF!</v>
      </c>
      <c r="DU25" s="7" t="e">
        <f>IF(#REF!=25,16,0)</f>
        <v>#REF!</v>
      </c>
      <c r="DV25" s="7" t="e">
        <f>IF(#REF!=26,15,0)</f>
        <v>#REF!</v>
      </c>
      <c r="DW25" s="7" t="e">
        <f>IF(#REF!=27,14,0)</f>
        <v>#REF!</v>
      </c>
      <c r="DX25" s="7" t="e">
        <f>IF(#REF!=28,13,0)</f>
        <v>#REF!</v>
      </c>
      <c r="DY25" s="7" t="e">
        <f>IF(#REF!=29,12,0)</f>
        <v>#REF!</v>
      </c>
      <c r="DZ25" s="7" t="e">
        <f>IF(#REF!=30,11,0)</f>
        <v>#REF!</v>
      </c>
      <c r="EA25" s="7" t="e">
        <f>IF(#REF!=31,10,0)</f>
        <v>#REF!</v>
      </c>
      <c r="EB25" s="7" t="e">
        <f>IF(#REF!=32,9,0)</f>
        <v>#REF!</v>
      </c>
      <c r="EC25" s="7" t="e">
        <f>IF(#REF!=33,8,0)</f>
        <v>#REF!</v>
      </c>
      <c r="ED25" s="7" t="e">
        <f>IF(#REF!=34,7,0)</f>
        <v>#REF!</v>
      </c>
      <c r="EE25" s="7" t="e">
        <f>IF(#REF!=35,6,0)</f>
        <v>#REF!</v>
      </c>
      <c r="EF25" s="7" t="e">
        <f>IF(#REF!=36,5,0)</f>
        <v>#REF!</v>
      </c>
      <c r="EG25" s="7" t="e">
        <f>IF(#REF!=37,4,0)</f>
        <v>#REF!</v>
      </c>
      <c r="EH25" s="7" t="e">
        <f>IF(#REF!=38,3,0)</f>
        <v>#REF!</v>
      </c>
      <c r="EI25" s="7" t="e">
        <f>IF(#REF!=39,2,0)</f>
        <v>#REF!</v>
      </c>
      <c r="EJ25" s="7" t="e">
        <f>IF(#REF!=40,1,0)</f>
        <v>#REF!</v>
      </c>
      <c r="EK25" s="7" t="e">
        <f>IF(#REF!&gt;20,0,0)</f>
        <v>#REF!</v>
      </c>
      <c r="EL25" s="7" t="e">
        <f>IF(#REF!="сх",0,0)</f>
        <v>#REF!</v>
      </c>
      <c r="EM25" s="7" t="e">
        <f t="shared" si="3"/>
        <v>#REF!</v>
      </c>
      <c r="EN25" s="7"/>
      <c r="EO25" s="7" t="e">
        <f>IF(#REF!="сх","ноль",IF(#REF!&gt;0,#REF!,"Ноль"))</f>
        <v>#REF!</v>
      </c>
      <c r="EP25" s="7" t="e">
        <f>IF(#REF!="сх","ноль",IF(#REF!&gt;0,#REF!,"Ноль"))</f>
        <v>#REF!</v>
      </c>
      <c r="EQ25" s="7"/>
      <c r="ER25" s="7" t="e">
        <f t="shared" si="4"/>
        <v>#REF!</v>
      </c>
      <c r="ES25" s="7" t="e">
        <f>IF(#REF!=#REF!,IF(#REF!&lt;#REF!,#REF!,EW25),#REF!)</f>
        <v>#REF!</v>
      </c>
      <c r="ET25" s="7" t="e">
        <f>IF(#REF!=#REF!,IF(#REF!&lt;#REF!,0,1))</f>
        <v>#REF!</v>
      </c>
      <c r="EU25" s="7" t="e">
        <f>IF(AND(ER25&gt;=21,ER25&lt;&gt;0),ER25,IF(#REF!&lt;#REF!,"СТОП",ES25+ET25))</f>
        <v>#REF!</v>
      </c>
      <c r="EV25" s="7"/>
      <c r="EW25" s="7">
        <v>15</v>
      </c>
      <c r="EX25" s="7">
        <v>16</v>
      </c>
      <c r="EY25" s="7"/>
      <c r="EZ25" s="9" t="e">
        <f>IF(#REF!=1,25,0)</f>
        <v>#REF!</v>
      </c>
      <c r="FA25" s="9" t="e">
        <f>IF(#REF!=2,22,0)</f>
        <v>#REF!</v>
      </c>
      <c r="FB25" s="9" t="e">
        <f>IF(#REF!=3,20,0)</f>
        <v>#REF!</v>
      </c>
      <c r="FC25" s="9" t="e">
        <f>IF(#REF!=4,18,0)</f>
        <v>#REF!</v>
      </c>
      <c r="FD25" s="9" t="e">
        <f>IF(#REF!=5,16,0)</f>
        <v>#REF!</v>
      </c>
      <c r="FE25" s="9" t="e">
        <f>IF(#REF!=6,15,0)</f>
        <v>#REF!</v>
      </c>
      <c r="FF25" s="9" t="e">
        <f>IF(#REF!=7,14,0)</f>
        <v>#REF!</v>
      </c>
      <c r="FG25" s="9" t="e">
        <f>IF(#REF!=8,13,0)</f>
        <v>#REF!</v>
      </c>
      <c r="FH25" s="9" t="e">
        <f>IF(#REF!=9,12,0)</f>
        <v>#REF!</v>
      </c>
      <c r="FI25" s="9" t="e">
        <f>IF(#REF!=10,11,0)</f>
        <v>#REF!</v>
      </c>
      <c r="FJ25" s="9" t="e">
        <f>IF(#REF!=11,10,0)</f>
        <v>#REF!</v>
      </c>
      <c r="FK25" s="9" t="e">
        <f>IF(#REF!=12,9,0)</f>
        <v>#REF!</v>
      </c>
      <c r="FL25" s="9" t="e">
        <f>IF(#REF!=13,8,0)</f>
        <v>#REF!</v>
      </c>
      <c r="FM25" s="9" t="e">
        <f>IF(#REF!=14,7,0)</f>
        <v>#REF!</v>
      </c>
      <c r="FN25" s="9" t="e">
        <f>IF(#REF!=15,6,0)</f>
        <v>#REF!</v>
      </c>
      <c r="FO25" s="9" t="e">
        <f>IF(#REF!=16,5,0)</f>
        <v>#REF!</v>
      </c>
      <c r="FP25" s="9" t="e">
        <f>IF(#REF!=17,4,0)</f>
        <v>#REF!</v>
      </c>
      <c r="FQ25" s="9" t="e">
        <f>IF(#REF!=18,3,0)</f>
        <v>#REF!</v>
      </c>
      <c r="FR25" s="9" t="e">
        <f>IF(#REF!=19,2,0)</f>
        <v>#REF!</v>
      </c>
      <c r="FS25" s="9" t="e">
        <f>IF(#REF!=20,1,0)</f>
        <v>#REF!</v>
      </c>
      <c r="FT25" s="9" t="e">
        <f>IF(#REF!&gt;20,0,0)</f>
        <v>#REF!</v>
      </c>
      <c r="FU25" s="9" t="e">
        <f>IF(#REF!="сх",0,0)</f>
        <v>#REF!</v>
      </c>
      <c r="FV25" s="9" t="e">
        <f t="shared" si="5"/>
        <v>#REF!</v>
      </c>
      <c r="FW25" s="9" t="e">
        <f>IF(#REF!=1,25,0)</f>
        <v>#REF!</v>
      </c>
      <c r="FX25" s="9" t="e">
        <f>IF(#REF!=2,22,0)</f>
        <v>#REF!</v>
      </c>
      <c r="FY25" s="9" t="e">
        <f>IF(#REF!=3,20,0)</f>
        <v>#REF!</v>
      </c>
      <c r="FZ25" s="9" t="e">
        <f>IF(#REF!=4,18,0)</f>
        <v>#REF!</v>
      </c>
      <c r="GA25" s="9" t="e">
        <f>IF(#REF!=5,16,0)</f>
        <v>#REF!</v>
      </c>
      <c r="GB25" s="9" t="e">
        <f>IF(#REF!=6,15,0)</f>
        <v>#REF!</v>
      </c>
      <c r="GC25" s="9" t="e">
        <f>IF(#REF!=7,14,0)</f>
        <v>#REF!</v>
      </c>
      <c r="GD25" s="9" t="e">
        <f>IF(#REF!=8,13,0)</f>
        <v>#REF!</v>
      </c>
      <c r="GE25" s="9" t="e">
        <f>IF(#REF!=9,12,0)</f>
        <v>#REF!</v>
      </c>
      <c r="GF25" s="9" t="e">
        <f>IF(#REF!=10,11,0)</f>
        <v>#REF!</v>
      </c>
      <c r="GG25" s="9" t="e">
        <f>IF(#REF!=11,10,0)</f>
        <v>#REF!</v>
      </c>
      <c r="GH25" s="9" t="e">
        <f>IF(#REF!=12,9,0)</f>
        <v>#REF!</v>
      </c>
      <c r="GI25" s="9" t="e">
        <f>IF(#REF!=13,8,0)</f>
        <v>#REF!</v>
      </c>
      <c r="GJ25" s="9" t="e">
        <f>IF(#REF!=14,7,0)</f>
        <v>#REF!</v>
      </c>
      <c r="GK25" s="9" t="e">
        <f>IF(#REF!=15,6,0)</f>
        <v>#REF!</v>
      </c>
      <c r="GL25" s="9" t="e">
        <f>IF(#REF!=16,5,0)</f>
        <v>#REF!</v>
      </c>
      <c r="GM25" s="9" t="e">
        <f>IF(#REF!=17,4,0)</f>
        <v>#REF!</v>
      </c>
      <c r="GN25" s="9" t="e">
        <f>IF(#REF!=18,3,0)</f>
        <v>#REF!</v>
      </c>
      <c r="GO25" s="9" t="e">
        <f>IF(#REF!=19,2,0)</f>
        <v>#REF!</v>
      </c>
      <c r="GP25" s="9" t="e">
        <f>IF(#REF!=20,1,0)</f>
        <v>#REF!</v>
      </c>
      <c r="GQ25" s="9" t="e">
        <f>IF(#REF!&gt;20,0,0)</f>
        <v>#REF!</v>
      </c>
      <c r="GR25" s="9" t="e">
        <f>IF(#REF!="сх",0,0)</f>
        <v>#REF!</v>
      </c>
      <c r="GS25" s="9" t="e">
        <f t="shared" si="6"/>
        <v>#REF!</v>
      </c>
      <c r="GT25" s="9" t="e">
        <f>IF(#REF!=1,100,0)</f>
        <v>#REF!</v>
      </c>
      <c r="GU25" s="9" t="e">
        <f>IF(#REF!=2,98,0)</f>
        <v>#REF!</v>
      </c>
      <c r="GV25" s="9" t="e">
        <f>IF(#REF!=3,95,0)</f>
        <v>#REF!</v>
      </c>
      <c r="GW25" s="9" t="e">
        <f>IF(#REF!=4,93,0)</f>
        <v>#REF!</v>
      </c>
      <c r="GX25" s="9" t="e">
        <f>IF(#REF!=5,90,0)</f>
        <v>#REF!</v>
      </c>
      <c r="GY25" s="9" t="e">
        <f>IF(#REF!=6,88,0)</f>
        <v>#REF!</v>
      </c>
      <c r="GZ25" s="9" t="e">
        <f>IF(#REF!=7,85,0)</f>
        <v>#REF!</v>
      </c>
      <c r="HA25" s="9" t="e">
        <f>IF(#REF!=8,83,0)</f>
        <v>#REF!</v>
      </c>
      <c r="HB25" s="9" t="e">
        <f>IF(#REF!=9,80,0)</f>
        <v>#REF!</v>
      </c>
      <c r="HC25" s="9" t="e">
        <f>IF(#REF!=10,78,0)</f>
        <v>#REF!</v>
      </c>
      <c r="HD25" s="9" t="e">
        <f>IF(#REF!=11,75,0)</f>
        <v>#REF!</v>
      </c>
      <c r="HE25" s="9" t="e">
        <f>IF(#REF!=12,73,0)</f>
        <v>#REF!</v>
      </c>
      <c r="HF25" s="9" t="e">
        <f>IF(#REF!=13,70,0)</f>
        <v>#REF!</v>
      </c>
      <c r="HG25" s="9" t="e">
        <f>IF(#REF!=14,68,0)</f>
        <v>#REF!</v>
      </c>
      <c r="HH25" s="9" t="e">
        <f>IF(#REF!=15,65,0)</f>
        <v>#REF!</v>
      </c>
      <c r="HI25" s="9" t="e">
        <f>IF(#REF!=16,63,0)</f>
        <v>#REF!</v>
      </c>
      <c r="HJ25" s="9" t="e">
        <f>IF(#REF!=17,60,0)</f>
        <v>#REF!</v>
      </c>
      <c r="HK25" s="9" t="e">
        <f>IF(#REF!=18,58,0)</f>
        <v>#REF!</v>
      </c>
      <c r="HL25" s="9" t="e">
        <f>IF(#REF!=19,55,0)</f>
        <v>#REF!</v>
      </c>
      <c r="HM25" s="9" t="e">
        <f>IF(#REF!=20,53,0)</f>
        <v>#REF!</v>
      </c>
      <c r="HN25" s="9" t="e">
        <f>IF(#REF!&gt;20,0,0)</f>
        <v>#REF!</v>
      </c>
      <c r="HO25" s="9" t="e">
        <f>IF(#REF!="сх",0,0)</f>
        <v>#REF!</v>
      </c>
      <c r="HP25" s="9" t="e">
        <f t="shared" si="7"/>
        <v>#REF!</v>
      </c>
      <c r="HQ25" s="9" t="e">
        <f>IF(#REF!=1,100,0)</f>
        <v>#REF!</v>
      </c>
      <c r="HR25" s="9" t="e">
        <f>IF(#REF!=2,98,0)</f>
        <v>#REF!</v>
      </c>
      <c r="HS25" s="9" t="e">
        <f>IF(#REF!=3,95,0)</f>
        <v>#REF!</v>
      </c>
      <c r="HT25" s="9" t="e">
        <f>IF(#REF!=4,93,0)</f>
        <v>#REF!</v>
      </c>
      <c r="HU25" s="9" t="e">
        <f>IF(#REF!=5,90,0)</f>
        <v>#REF!</v>
      </c>
      <c r="HV25" s="9" t="e">
        <f>IF(#REF!=6,88,0)</f>
        <v>#REF!</v>
      </c>
      <c r="HW25" s="9" t="e">
        <f>IF(#REF!=7,85,0)</f>
        <v>#REF!</v>
      </c>
      <c r="HX25" s="9" t="e">
        <f>IF(#REF!=8,83,0)</f>
        <v>#REF!</v>
      </c>
      <c r="HY25" s="9" t="e">
        <f>IF(#REF!=9,80,0)</f>
        <v>#REF!</v>
      </c>
      <c r="HZ25" s="9" t="e">
        <f>IF(#REF!=10,78,0)</f>
        <v>#REF!</v>
      </c>
      <c r="IA25" s="9" t="e">
        <f>IF(#REF!=11,75,0)</f>
        <v>#REF!</v>
      </c>
      <c r="IB25" s="9" t="e">
        <f>IF(#REF!=12,73,0)</f>
        <v>#REF!</v>
      </c>
      <c r="IC25" s="9" t="e">
        <f>IF(#REF!=13,70,0)</f>
        <v>#REF!</v>
      </c>
      <c r="ID25" s="9" t="e">
        <f>IF(#REF!=14,68,0)</f>
        <v>#REF!</v>
      </c>
      <c r="IE25" s="9" t="e">
        <f>IF(#REF!=15,65,0)</f>
        <v>#REF!</v>
      </c>
      <c r="IF25" s="9" t="e">
        <f>IF(#REF!=16,63,0)</f>
        <v>#REF!</v>
      </c>
      <c r="IG25" s="9" t="e">
        <f>IF(#REF!=17,60,0)</f>
        <v>#REF!</v>
      </c>
      <c r="IH25" s="9" t="e">
        <f>IF(#REF!=18,58,0)</f>
        <v>#REF!</v>
      </c>
      <c r="II25" s="9" t="e">
        <f>IF(#REF!=19,55,0)</f>
        <v>#REF!</v>
      </c>
      <c r="IJ25" s="9" t="e">
        <f>IF(#REF!=20,53,0)</f>
        <v>#REF!</v>
      </c>
      <c r="IK25" s="9" t="e">
        <f>IF(#REF!&gt;20,0,0)</f>
        <v>#REF!</v>
      </c>
      <c r="IL25" s="9" t="e">
        <f>IF(#REF!="сх",0,0)</f>
        <v>#REF!</v>
      </c>
      <c r="IM25" s="9" t="e">
        <f t="shared" si="8"/>
        <v>#REF!</v>
      </c>
      <c r="IN25" s="7"/>
      <c r="IO25" s="7"/>
      <c r="IP25" s="7"/>
      <c r="IQ25" s="7"/>
      <c r="IR25" s="7"/>
      <c r="IS25" s="7"/>
      <c r="IT25" s="7"/>
      <c r="IU25" s="7"/>
      <c r="IV25" s="7"/>
    </row>
    <row r="26" spans="1:256" s="1" customFormat="1" ht="35.25">
      <c r="A26" s="52">
        <v>16</v>
      </c>
      <c r="B26" s="53">
        <v>191</v>
      </c>
      <c r="C26" s="62" t="s">
        <v>85</v>
      </c>
      <c r="D26" s="53" t="s">
        <v>37</v>
      </c>
      <c r="E26" s="54" t="s">
        <v>58</v>
      </c>
      <c r="F26" s="65" t="s">
        <v>64</v>
      </c>
      <c r="G26" s="59" t="s">
        <v>65</v>
      </c>
      <c r="H26" s="53" t="s">
        <v>66</v>
      </c>
      <c r="I26" s="6" t="e">
        <f>#REF!+#REF!</f>
        <v>#REF!</v>
      </c>
      <c r="J26" s="7"/>
      <c r="K26" s="8"/>
      <c r="L26" s="7" t="e">
        <f>IF(#REF!=1,25,0)</f>
        <v>#REF!</v>
      </c>
      <c r="M26" s="7" t="e">
        <f>IF(#REF!=2,22,0)</f>
        <v>#REF!</v>
      </c>
      <c r="N26" s="7" t="e">
        <f>IF(#REF!=3,20,0)</f>
        <v>#REF!</v>
      </c>
      <c r="O26" s="7" t="e">
        <f>IF(#REF!=4,18,0)</f>
        <v>#REF!</v>
      </c>
      <c r="P26" s="7" t="e">
        <f>IF(#REF!=5,16,0)</f>
        <v>#REF!</v>
      </c>
      <c r="Q26" s="7" t="e">
        <f>IF(#REF!=6,15,0)</f>
        <v>#REF!</v>
      </c>
      <c r="R26" s="7" t="e">
        <f>IF(#REF!=7,14,0)</f>
        <v>#REF!</v>
      </c>
      <c r="S26" s="7" t="e">
        <f>IF(#REF!=8,13,0)</f>
        <v>#REF!</v>
      </c>
      <c r="T26" s="7" t="e">
        <f>IF(#REF!=9,12,0)</f>
        <v>#REF!</v>
      </c>
      <c r="U26" s="7" t="e">
        <f>IF(#REF!=10,11,0)</f>
        <v>#REF!</v>
      </c>
      <c r="V26" s="7" t="e">
        <f>IF(#REF!=11,10,0)</f>
        <v>#REF!</v>
      </c>
      <c r="W26" s="7" t="e">
        <f>IF(#REF!=12,9,0)</f>
        <v>#REF!</v>
      </c>
      <c r="X26" s="7" t="e">
        <f>IF(#REF!=13,8,0)</f>
        <v>#REF!</v>
      </c>
      <c r="Y26" s="7" t="e">
        <f>IF(#REF!=14,7,0)</f>
        <v>#REF!</v>
      </c>
      <c r="Z26" s="7" t="e">
        <f>IF(#REF!=15,6,0)</f>
        <v>#REF!</v>
      </c>
      <c r="AA26" s="7" t="e">
        <f>IF(#REF!=16,5,0)</f>
        <v>#REF!</v>
      </c>
      <c r="AB26" s="7" t="e">
        <f>IF(#REF!=17,4,0)</f>
        <v>#REF!</v>
      </c>
      <c r="AC26" s="7" t="e">
        <f>IF(#REF!=18,3,0)</f>
        <v>#REF!</v>
      </c>
      <c r="AD26" s="7" t="e">
        <f>IF(#REF!=19,2,0)</f>
        <v>#REF!</v>
      </c>
      <c r="AE26" s="7" t="e">
        <f>IF(#REF!=20,1,0)</f>
        <v>#REF!</v>
      </c>
      <c r="AF26" s="7" t="e">
        <f>IF(#REF!&gt;20,0,0)</f>
        <v>#REF!</v>
      </c>
      <c r="AG26" s="7" t="e">
        <f>IF(#REF!="сх",0,0)</f>
        <v>#REF!</v>
      </c>
      <c r="AH26" s="7" t="e">
        <f t="shared" si="0"/>
        <v>#REF!</v>
      </c>
      <c r="AI26" s="7" t="e">
        <f>IF(#REF!=1,25,0)</f>
        <v>#REF!</v>
      </c>
      <c r="AJ26" s="7" t="e">
        <f>IF(#REF!=2,22,0)</f>
        <v>#REF!</v>
      </c>
      <c r="AK26" s="7" t="e">
        <f>IF(#REF!=3,20,0)</f>
        <v>#REF!</v>
      </c>
      <c r="AL26" s="7" t="e">
        <f>IF(#REF!=4,18,0)</f>
        <v>#REF!</v>
      </c>
      <c r="AM26" s="7" t="e">
        <f>IF(#REF!=5,16,0)</f>
        <v>#REF!</v>
      </c>
      <c r="AN26" s="7" t="e">
        <f>IF(#REF!=6,15,0)</f>
        <v>#REF!</v>
      </c>
      <c r="AO26" s="7" t="e">
        <f>IF(#REF!=7,14,0)</f>
        <v>#REF!</v>
      </c>
      <c r="AP26" s="7" t="e">
        <f>IF(#REF!=8,13,0)</f>
        <v>#REF!</v>
      </c>
      <c r="AQ26" s="7" t="e">
        <f>IF(#REF!=9,12,0)</f>
        <v>#REF!</v>
      </c>
      <c r="AR26" s="7" t="e">
        <f>IF(#REF!=10,11,0)</f>
        <v>#REF!</v>
      </c>
      <c r="AS26" s="7" t="e">
        <f>IF(#REF!=11,10,0)</f>
        <v>#REF!</v>
      </c>
      <c r="AT26" s="7" t="e">
        <f>IF(#REF!=12,9,0)</f>
        <v>#REF!</v>
      </c>
      <c r="AU26" s="7" t="e">
        <f>IF(#REF!=13,8,0)</f>
        <v>#REF!</v>
      </c>
      <c r="AV26" s="7" t="e">
        <f>IF(#REF!=14,7,0)</f>
        <v>#REF!</v>
      </c>
      <c r="AW26" s="7" t="e">
        <f>IF(#REF!=15,6,0)</f>
        <v>#REF!</v>
      </c>
      <c r="AX26" s="7" t="e">
        <f>IF(#REF!=16,5,0)</f>
        <v>#REF!</v>
      </c>
      <c r="AY26" s="7" t="e">
        <f>IF(#REF!=17,4,0)</f>
        <v>#REF!</v>
      </c>
      <c r="AZ26" s="7" t="e">
        <f>IF(#REF!=18,3,0)</f>
        <v>#REF!</v>
      </c>
      <c r="BA26" s="7" t="e">
        <f>IF(#REF!=19,2,0)</f>
        <v>#REF!</v>
      </c>
      <c r="BB26" s="7" t="e">
        <f>IF(#REF!=20,1,0)</f>
        <v>#REF!</v>
      </c>
      <c r="BC26" s="7" t="e">
        <f>IF(#REF!&gt;20,0,0)</f>
        <v>#REF!</v>
      </c>
      <c r="BD26" s="7" t="e">
        <f>IF(#REF!="сх",0,0)</f>
        <v>#REF!</v>
      </c>
      <c r="BE26" s="7" t="e">
        <f t="shared" si="1"/>
        <v>#REF!</v>
      </c>
      <c r="BF26" s="7" t="e">
        <f>IF(#REF!=1,45,0)</f>
        <v>#REF!</v>
      </c>
      <c r="BG26" s="7" t="e">
        <f>IF(#REF!=2,42,0)</f>
        <v>#REF!</v>
      </c>
      <c r="BH26" s="7" t="e">
        <f>IF(#REF!=3,40,0)</f>
        <v>#REF!</v>
      </c>
      <c r="BI26" s="7" t="e">
        <f>IF(#REF!=4,38,0)</f>
        <v>#REF!</v>
      </c>
      <c r="BJ26" s="7" t="e">
        <f>IF(#REF!=5,36,0)</f>
        <v>#REF!</v>
      </c>
      <c r="BK26" s="7" t="e">
        <f>IF(#REF!=6,35,0)</f>
        <v>#REF!</v>
      </c>
      <c r="BL26" s="7" t="e">
        <f>IF(#REF!=7,34,0)</f>
        <v>#REF!</v>
      </c>
      <c r="BM26" s="7" t="e">
        <f>IF(#REF!=8,33,0)</f>
        <v>#REF!</v>
      </c>
      <c r="BN26" s="7" t="e">
        <f>IF(#REF!=9,32,0)</f>
        <v>#REF!</v>
      </c>
      <c r="BO26" s="7" t="e">
        <f>IF(#REF!=10,31,0)</f>
        <v>#REF!</v>
      </c>
      <c r="BP26" s="7" t="e">
        <f>IF(#REF!=11,30,0)</f>
        <v>#REF!</v>
      </c>
      <c r="BQ26" s="7" t="e">
        <f>IF(#REF!=12,29,0)</f>
        <v>#REF!</v>
      </c>
      <c r="BR26" s="7" t="e">
        <f>IF(#REF!=13,28,0)</f>
        <v>#REF!</v>
      </c>
      <c r="BS26" s="7" t="e">
        <f>IF(#REF!=14,27,0)</f>
        <v>#REF!</v>
      </c>
      <c r="BT26" s="7" t="e">
        <f>IF(#REF!=15,26,0)</f>
        <v>#REF!</v>
      </c>
      <c r="BU26" s="7" t="e">
        <f>IF(#REF!=16,25,0)</f>
        <v>#REF!</v>
      </c>
      <c r="BV26" s="7" t="e">
        <f>IF(#REF!=17,24,0)</f>
        <v>#REF!</v>
      </c>
      <c r="BW26" s="7" t="e">
        <f>IF(#REF!=18,23,0)</f>
        <v>#REF!</v>
      </c>
      <c r="BX26" s="7" t="e">
        <f>IF(#REF!=19,22,0)</f>
        <v>#REF!</v>
      </c>
      <c r="BY26" s="7" t="e">
        <f>IF(#REF!=20,21,0)</f>
        <v>#REF!</v>
      </c>
      <c r="BZ26" s="7" t="e">
        <f>IF(#REF!=21,20,0)</f>
        <v>#REF!</v>
      </c>
      <c r="CA26" s="7" t="e">
        <f>IF(#REF!=22,19,0)</f>
        <v>#REF!</v>
      </c>
      <c r="CB26" s="7" t="e">
        <f>IF(#REF!=23,18,0)</f>
        <v>#REF!</v>
      </c>
      <c r="CC26" s="7" t="e">
        <f>IF(#REF!=24,17,0)</f>
        <v>#REF!</v>
      </c>
      <c r="CD26" s="7" t="e">
        <f>IF(#REF!=25,16,0)</f>
        <v>#REF!</v>
      </c>
      <c r="CE26" s="7" t="e">
        <f>IF(#REF!=26,15,0)</f>
        <v>#REF!</v>
      </c>
      <c r="CF26" s="7" t="e">
        <f>IF(#REF!=27,14,0)</f>
        <v>#REF!</v>
      </c>
      <c r="CG26" s="7" t="e">
        <f>IF(#REF!=28,13,0)</f>
        <v>#REF!</v>
      </c>
      <c r="CH26" s="7" t="e">
        <f>IF(#REF!=29,12,0)</f>
        <v>#REF!</v>
      </c>
      <c r="CI26" s="7" t="e">
        <f>IF(#REF!=30,11,0)</f>
        <v>#REF!</v>
      </c>
      <c r="CJ26" s="7" t="e">
        <f>IF(#REF!=31,10,0)</f>
        <v>#REF!</v>
      </c>
      <c r="CK26" s="7" t="e">
        <f>IF(#REF!=32,9,0)</f>
        <v>#REF!</v>
      </c>
      <c r="CL26" s="7" t="e">
        <f>IF(#REF!=33,8,0)</f>
        <v>#REF!</v>
      </c>
      <c r="CM26" s="7" t="e">
        <f>IF(#REF!=34,7,0)</f>
        <v>#REF!</v>
      </c>
      <c r="CN26" s="7" t="e">
        <f>IF(#REF!=35,6,0)</f>
        <v>#REF!</v>
      </c>
      <c r="CO26" s="7" t="e">
        <f>IF(#REF!=36,5,0)</f>
        <v>#REF!</v>
      </c>
      <c r="CP26" s="7" t="e">
        <f>IF(#REF!=37,4,0)</f>
        <v>#REF!</v>
      </c>
      <c r="CQ26" s="7" t="e">
        <f>IF(#REF!=38,3,0)</f>
        <v>#REF!</v>
      </c>
      <c r="CR26" s="7" t="e">
        <f>IF(#REF!=39,2,0)</f>
        <v>#REF!</v>
      </c>
      <c r="CS26" s="7" t="e">
        <f>IF(#REF!=40,1,0)</f>
        <v>#REF!</v>
      </c>
      <c r="CT26" s="7" t="e">
        <f>IF(#REF!&gt;20,0,0)</f>
        <v>#REF!</v>
      </c>
      <c r="CU26" s="7" t="e">
        <f>IF(#REF!="сх",0,0)</f>
        <v>#REF!</v>
      </c>
      <c r="CV26" s="7" t="e">
        <f t="shared" si="2"/>
        <v>#REF!</v>
      </c>
      <c r="CW26" s="7" t="e">
        <f>IF(#REF!=1,45,0)</f>
        <v>#REF!</v>
      </c>
      <c r="CX26" s="7" t="e">
        <f>IF(#REF!=2,42,0)</f>
        <v>#REF!</v>
      </c>
      <c r="CY26" s="7" t="e">
        <f>IF(#REF!=3,40,0)</f>
        <v>#REF!</v>
      </c>
      <c r="CZ26" s="7" t="e">
        <f>IF(#REF!=4,38,0)</f>
        <v>#REF!</v>
      </c>
      <c r="DA26" s="7" t="e">
        <f>IF(#REF!=5,36,0)</f>
        <v>#REF!</v>
      </c>
      <c r="DB26" s="7" t="e">
        <f>IF(#REF!=6,35,0)</f>
        <v>#REF!</v>
      </c>
      <c r="DC26" s="7" t="e">
        <f>IF(#REF!=7,34,0)</f>
        <v>#REF!</v>
      </c>
      <c r="DD26" s="7" t="e">
        <f>IF(#REF!=8,33,0)</f>
        <v>#REF!</v>
      </c>
      <c r="DE26" s="7" t="e">
        <f>IF(#REF!=9,32,0)</f>
        <v>#REF!</v>
      </c>
      <c r="DF26" s="7" t="e">
        <f>IF(#REF!=10,31,0)</f>
        <v>#REF!</v>
      </c>
      <c r="DG26" s="7" t="e">
        <f>IF(#REF!=11,30,0)</f>
        <v>#REF!</v>
      </c>
      <c r="DH26" s="7" t="e">
        <f>IF(#REF!=12,29,0)</f>
        <v>#REF!</v>
      </c>
      <c r="DI26" s="7" t="e">
        <f>IF(#REF!=13,28,0)</f>
        <v>#REF!</v>
      </c>
      <c r="DJ26" s="7" t="e">
        <f>IF(#REF!=14,27,0)</f>
        <v>#REF!</v>
      </c>
      <c r="DK26" s="7" t="e">
        <f>IF(#REF!=15,26,0)</f>
        <v>#REF!</v>
      </c>
      <c r="DL26" s="7" t="e">
        <f>IF(#REF!=16,25,0)</f>
        <v>#REF!</v>
      </c>
      <c r="DM26" s="7" t="e">
        <f>IF(#REF!=17,24,0)</f>
        <v>#REF!</v>
      </c>
      <c r="DN26" s="7" t="e">
        <f>IF(#REF!=18,23,0)</f>
        <v>#REF!</v>
      </c>
      <c r="DO26" s="7" t="e">
        <f>IF(#REF!=19,22,0)</f>
        <v>#REF!</v>
      </c>
      <c r="DP26" s="7" t="e">
        <f>IF(#REF!=20,21,0)</f>
        <v>#REF!</v>
      </c>
      <c r="DQ26" s="7" t="e">
        <f>IF(#REF!=21,20,0)</f>
        <v>#REF!</v>
      </c>
      <c r="DR26" s="7" t="e">
        <f>IF(#REF!=22,19,0)</f>
        <v>#REF!</v>
      </c>
      <c r="DS26" s="7" t="e">
        <f>IF(#REF!=23,18,0)</f>
        <v>#REF!</v>
      </c>
      <c r="DT26" s="7" t="e">
        <f>IF(#REF!=24,17,0)</f>
        <v>#REF!</v>
      </c>
      <c r="DU26" s="7" t="e">
        <f>IF(#REF!=25,16,0)</f>
        <v>#REF!</v>
      </c>
      <c r="DV26" s="7" t="e">
        <f>IF(#REF!=26,15,0)</f>
        <v>#REF!</v>
      </c>
      <c r="DW26" s="7" t="e">
        <f>IF(#REF!=27,14,0)</f>
        <v>#REF!</v>
      </c>
      <c r="DX26" s="7" t="e">
        <f>IF(#REF!=28,13,0)</f>
        <v>#REF!</v>
      </c>
      <c r="DY26" s="7" t="e">
        <f>IF(#REF!=29,12,0)</f>
        <v>#REF!</v>
      </c>
      <c r="DZ26" s="7" t="e">
        <f>IF(#REF!=30,11,0)</f>
        <v>#REF!</v>
      </c>
      <c r="EA26" s="7" t="e">
        <f>IF(#REF!=31,10,0)</f>
        <v>#REF!</v>
      </c>
      <c r="EB26" s="7" t="e">
        <f>IF(#REF!=32,9,0)</f>
        <v>#REF!</v>
      </c>
      <c r="EC26" s="7" t="e">
        <f>IF(#REF!=33,8,0)</f>
        <v>#REF!</v>
      </c>
      <c r="ED26" s="7" t="e">
        <f>IF(#REF!=34,7,0)</f>
        <v>#REF!</v>
      </c>
      <c r="EE26" s="7" t="e">
        <f>IF(#REF!=35,6,0)</f>
        <v>#REF!</v>
      </c>
      <c r="EF26" s="7" t="e">
        <f>IF(#REF!=36,5,0)</f>
        <v>#REF!</v>
      </c>
      <c r="EG26" s="7" t="e">
        <f>IF(#REF!=37,4,0)</f>
        <v>#REF!</v>
      </c>
      <c r="EH26" s="7" t="e">
        <f>IF(#REF!=38,3,0)</f>
        <v>#REF!</v>
      </c>
      <c r="EI26" s="7" t="e">
        <f>IF(#REF!=39,2,0)</f>
        <v>#REF!</v>
      </c>
      <c r="EJ26" s="7" t="e">
        <f>IF(#REF!=40,1,0)</f>
        <v>#REF!</v>
      </c>
      <c r="EK26" s="7" t="e">
        <f>IF(#REF!&gt;20,0,0)</f>
        <v>#REF!</v>
      </c>
      <c r="EL26" s="7" t="e">
        <f>IF(#REF!="сх",0,0)</f>
        <v>#REF!</v>
      </c>
      <c r="EM26" s="7" t="e">
        <f t="shared" si="3"/>
        <v>#REF!</v>
      </c>
      <c r="EN26" s="7"/>
      <c r="EO26" s="7" t="e">
        <f>IF(#REF!="сх","ноль",IF(#REF!&gt;0,#REF!,"Ноль"))</f>
        <v>#REF!</v>
      </c>
      <c r="EP26" s="7" t="e">
        <f>IF(#REF!="сх","ноль",IF(#REF!&gt;0,#REF!,"Ноль"))</f>
        <v>#REF!</v>
      </c>
      <c r="EQ26" s="7"/>
      <c r="ER26" s="7" t="e">
        <f t="shared" si="4"/>
        <v>#REF!</v>
      </c>
      <c r="ES26" s="7" t="e">
        <f>IF(#REF!=#REF!,IF(#REF!&lt;#REF!,#REF!,EW26),#REF!)</f>
        <v>#REF!</v>
      </c>
      <c r="ET26" s="7" t="e">
        <f>IF(#REF!=#REF!,IF(#REF!&lt;#REF!,0,1))</f>
        <v>#REF!</v>
      </c>
      <c r="EU26" s="7" t="e">
        <f>IF(AND(ER26&gt;=21,ER26&lt;&gt;0),ER26,IF(#REF!&lt;#REF!,"СТОП",ES26+ET26))</f>
        <v>#REF!</v>
      </c>
      <c r="EV26" s="7"/>
      <c r="EW26" s="7">
        <v>15</v>
      </c>
      <c r="EX26" s="7">
        <v>16</v>
      </c>
      <c r="EY26" s="7"/>
      <c r="EZ26" s="9" t="e">
        <f>IF(#REF!=1,25,0)</f>
        <v>#REF!</v>
      </c>
      <c r="FA26" s="9" t="e">
        <f>IF(#REF!=2,22,0)</f>
        <v>#REF!</v>
      </c>
      <c r="FB26" s="9" t="e">
        <f>IF(#REF!=3,20,0)</f>
        <v>#REF!</v>
      </c>
      <c r="FC26" s="9" t="e">
        <f>IF(#REF!=4,18,0)</f>
        <v>#REF!</v>
      </c>
      <c r="FD26" s="9" t="e">
        <f>IF(#REF!=5,16,0)</f>
        <v>#REF!</v>
      </c>
      <c r="FE26" s="9" t="e">
        <f>IF(#REF!=6,15,0)</f>
        <v>#REF!</v>
      </c>
      <c r="FF26" s="9" t="e">
        <f>IF(#REF!=7,14,0)</f>
        <v>#REF!</v>
      </c>
      <c r="FG26" s="9" t="e">
        <f>IF(#REF!=8,13,0)</f>
        <v>#REF!</v>
      </c>
      <c r="FH26" s="9" t="e">
        <f>IF(#REF!=9,12,0)</f>
        <v>#REF!</v>
      </c>
      <c r="FI26" s="9" t="e">
        <f>IF(#REF!=10,11,0)</f>
        <v>#REF!</v>
      </c>
      <c r="FJ26" s="9" t="e">
        <f>IF(#REF!=11,10,0)</f>
        <v>#REF!</v>
      </c>
      <c r="FK26" s="9" t="e">
        <f>IF(#REF!=12,9,0)</f>
        <v>#REF!</v>
      </c>
      <c r="FL26" s="9" t="e">
        <f>IF(#REF!=13,8,0)</f>
        <v>#REF!</v>
      </c>
      <c r="FM26" s="9" t="e">
        <f>IF(#REF!=14,7,0)</f>
        <v>#REF!</v>
      </c>
      <c r="FN26" s="9" t="e">
        <f>IF(#REF!=15,6,0)</f>
        <v>#REF!</v>
      </c>
      <c r="FO26" s="9" t="e">
        <f>IF(#REF!=16,5,0)</f>
        <v>#REF!</v>
      </c>
      <c r="FP26" s="9" t="e">
        <f>IF(#REF!=17,4,0)</f>
        <v>#REF!</v>
      </c>
      <c r="FQ26" s="9" t="e">
        <f>IF(#REF!=18,3,0)</f>
        <v>#REF!</v>
      </c>
      <c r="FR26" s="9" t="e">
        <f>IF(#REF!=19,2,0)</f>
        <v>#REF!</v>
      </c>
      <c r="FS26" s="9" t="e">
        <f>IF(#REF!=20,1,0)</f>
        <v>#REF!</v>
      </c>
      <c r="FT26" s="9" t="e">
        <f>IF(#REF!&gt;20,0,0)</f>
        <v>#REF!</v>
      </c>
      <c r="FU26" s="9" t="e">
        <f>IF(#REF!="сх",0,0)</f>
        <v>#REF!</v>
      </c>
      <c r="FV26" s="9" t="e">
        <f t="shared" si="5"/>
        <v>#REF!</v>
      </c>
      <c r="FW26" s="9" t="e">
        <f>IF(#REF!=1,25,0)</f>
        <v>#REF!</v>
      </c>
      <c r="FX26" s="9" t="e">
        <f>IF(#REF!=2,22,0)</f>
        <v>#REF!</v>
      </c>
      <c r="FY26" s="9" t="e">
        <f>IF(#REF!=3,20,0)</f>
        <v>#REF!</v>
      </c>
      <c r="FZ26" s="9" t="e">
        <f>IF(#REF!=4,18,0)</f>
        <v>#REF!</v>
      </c>
      <c r="GA26" s="9" t="e">
        <f>IF(#REF!=5,16,0)</f>
        <v>#REF!</v>
      </c>
      <c r="GB26" s="9" t="e">
        <f>IF(#REF!=6,15,0)</f>
        <v>#REF!</v>
      </c>
      <c r="GC26" s="9" t="e">
        <f>IF(#REF!=7,14,0)</f>
        <v>#REF!</v>
      </c>
      <c r="GD26" s="9" t="e">
        <f>IF(#REF!=8,13,0)</f>
        <v>#REF!</v>
      </c>
      <c r="GE26" s="9" t="e">
        <f>IF(#REF!=9,12,0)</f>
        <v>#REF!</v>
      </c>
      <c r="GF26" s="9" t="e">
        <f>IF(#REF!=10,11,0)</f>
        <v>#REF!</v>
      </c>
      <c r="GG26" s="9" t="e">
        <f>IF(#REF!=11,10,0)</f>
        <v>#REF!</v>
      </c>
      <c r="GH26" s="9" t="e">
        <f>IF(#REF!=12,9,0)</f>
        <v>#REF!</v>
      </c>
      <c r="GI26" s="9" t="e">
        <f>IF(#REF!=13,8,0)</f>
        <v>#REF!</v>
      </c>
      <c r="GJ26" s="9" t="e">
        <f>IF(#REF!=14,7,0)</f>
        <v>#REF!</v>
      </c>
      <c r="GK26" s="9" t="e">
        <f>IF(#REF!=15,6,0)</f>
        <v>#REF!</v>
      </c>
      <c r="GL26" s="9" t="e">
        <f>IF(#REF!=16,5,0)</f>
        <v>#REF!</v>
      </c>
      <c r="GM26" s="9" t="e">
        <f>IF(#REF!=17,4,0)</f>
        <v>#REF!</v>
      </c>
      <c r="GN26" s="9" t="e">
        <f>IF(#REF!=18,3,0)</f>
        <v>#REF!</v>
      </c>
      <c r="GO26" s="9" t="e">
        <f>IF(#REF!=19,2,0)</f>
        <v>#REF!</v>
      </c>
      <c r="GP26" s="9" t="e">
        <f>IF(#REF!=20,1,0)</f>
        <v>#REF!</v>
      </c>
      <c r="GQ26" s="9" t="e">
        <f>IF(#REF!&gt;20,0,0)</f>
        <v>#REF!</v>
      </c>
      <c r="GR26" s="9" t="e">
        <f>IF(#REF!="сх",0,0)</f>
        <v>#REF!</v>
      </c>
      <c r="GS26" s="9" t="e">
        <f t="shared" si="6"/>
        <v>#REF!</v>
      </c>
      <c r="GT26" s="9" t="e">
        <f>IF(#REF!=1,100,0)</f>
        <v>#REF!</v>
      </c>
      <c r="GU26" s="9" t="e">
        <f>IF(#REF!=2,98,0)</f>
        <v>#REF!</v>
      </c>
      <c r="GV26" s="9" t="e">
        <f>IF(#REF!=3,95,0)</f>
        <v>#REF!</v>
      </c>
      <c r="GW26" s="9" t="e">
        <f>IF(#REF!=4,93,0)</f>
        <v>#REF!</v>
      </c>
      <c r="GX26" s="9" t="e">
        <f>IF(#REF!=5,90,0)</f>
        <v>#REF!</v>
      </c>
      <c r="GY26" s="9" t="e">
        <f>IF(#REF!=6,88,0)</f>
        <v>#REF!</v>
      </c>
      <c r="GZ26" s="9" t="e">
        <f>IF(#REF!=7,85,0)</f>
        <v>#REF!</v>
      </c>
      <c r="HA26" s="9" t="e">
        <f>IF(#REF!=8,83,0)</f>
        <v>#REF!</v>
      </c>
      <c r="HB26" s="9" t="e">
        <f>IF(#REF!=9,80,0)</f>
        <v>#REF!</v>
      </c>
      <c r="HC26" s="9" t="e">
        <f>IF(#REF!=10,78,0)</f>
        <v>#REF!</v>
      </c>
      <c r="HD26" s="9" t="e">
        <f>IF(#REF!=11,75,0)</f>
        <v>#REF!</v>
      </c>
      <c r="HE26" s="9" t="e">
        <f>IF(#REF!=12,73,0)</f>
        <v>#REF!</v>
      </c>
      <c r="HF26" s="9" t="e">
        <f>IF(#REF!=13,70,0)</f>
        <v>#REF!</v>
      </c>
      <c r="HG26" s="9" t="e">
        <f>IF(#REF!=14,68,0)</f>
        <v>#REF!</v>
      </c>
      <c r="HH26" s="9" t="e">
        <f>IF(#REF!=15,65,0)</f>
        <v>#REF!</v>
      </c>
      <c r="HI26" s="9" t="e">
        <f>IF(#REF!=16,63,0)</f>
        <v>#REF!</v>
      </c>
      <c r="HJ26" s="9" t="e">
        <f>IF(#REF!=17,60,0)</f>
        <v>#REF!</v>
      </c>
      <c r="HK26" s="9" t="e">
        <f>IF(#REF!=18,58,0)</f>
        <v>#REF!</v>
      </c>
      <c r="HL26" s="9" t="e">
        <f>IF(#REF!=19,55,0)</f>
        <v>#REF!</v>
      </c>
      <c r="HM26" s="9" t="e">
        <f>IF(#REF!=20,53,0)</f>
        <v>#REF!</v>
      </c>
      <c r="HN26" s="9" t="e">
        <f>IF(#REF!&gt;20,0,0)</f>
        <v>#REF!</v>
      </c>
      <c r="HO26" s="9" t="e">
        <f>IF(#REF!="сх",0,0)</f>
        <v>#REF!</v>
      </c>
      <c r="HP26" s="9" t="e">
        <f t="shared" si="7"/>
        <v>#REF!</v>
      </c>
      <c r="HQ26" s="9" t="e">
        <f>IF(#REF!=1,100,0)</f>
        <v>#REF!</v>
      </c>
      <c r="HR26" s="9" t="e">
        <f>IF(#REF!=2,98,0)</f>
        <v>#REF!</v>
      </c>
      <c r="HS26" s="9" t="e">
        <f>IF(#REF!=3,95,0)</f>
        <v>#REF!</v>
      </c>
      <c r="HT26" s="9" t="e">
        <f>IF(#REF!=4,93,0)</f>
        <v>#REF!</v>
      </c>
      <c r="HU26" s="9" t="e">
        <f>IF(#REF!=5,90,0)</f>
        <v>#REF!</v>
      </c>
      <c r="HV26" s="9" t="e">
        <f>IF(#REF!=6,88,0)</f>
        <v>#REF!</v>
      </c>
      <c r="HW26" s="9" t="e">
        <f>IF(#REF!=7,85,0)</f>
        <v>#REF!</v>
      </c>
      <c r="HX26" s="9" t="e">
        <f>IF(#REF!=8,83,0)</f>
        <v>#REF!</v>
      </c>
      <c r="HY26" s="9" t="e">
        <f>IF(#REF!=9,80,0)</f>
        <v>#REF!</v>
      </c>
      <c r="HZ26" s="9" t="e">
        <f>IF(#REF!=10,78,0)</f>
        <v>#REF!</v>
      </c>
      <c r="IA26" s="9" t="e">
        <f>IF(#REF!=11,75,0)</f>
        <v>#REF!</v>
      </c>
      <c r="IB26" s="9" t="e">
        <f>IF(#REF!=12,73,0)</f>
        <v>#REF!</v>
      </c>
      <c r="IC26" s="9" t="e">
        <f>IF(#REF!=13,70,0)</f>
        <v>#REF!</v>
      </c>
      <c r="ID26" s="9" t="e">
        <f>IF(#REF!=14,68,0)</f>
        <v>#REF!</v>
      </c>
      <c r="IE26" s="9" t="e">
        <f>IF(#REF!=15,65,0)</f>
        <v>#REF!</v>
      </c>
      <c r="IF26" s="9" t="e">
        <f>IF(#REF!=16,63,0)</f>
        <v>#REF!</v>
      </c>
      <c r="IG26" s="9" t="e">
        <f>IF(#REF!=17,60,0)</f>
        <v>#REF!</v>
      </c>
      <c r="IH26" s="9" t="e">
        <f>IF(#REF!=18,58,0)</f>
        <v>#REF!</v>
      </c>
      <c r="II26" s="9" t="e">
        <f>IF(#REF!=19,55,0)</f>
        <v>#REF!</v>
      </c>
      <c r="IJ26" s="9" t="e">
        <f>IF(#REF!=20,53,0)</f>
        <v>#REF!</v>
      </c>
      <c r="IK26" s="9" t="e">
        <f>IF(#REF!&gt;20,0,0)</f>
        <v>#REF!</v>
      </c>
      <c r="IL26" s="9" t="e">
        <f>IF(#REF!="сх",0,0)</f>
        <v>#REF!</v>
      </c>
      <c r="IM26" s="9" t="e">
        <f t="shared" si="8"/>
        <v>#REF!</v>
      </c>
      <c r="IN26" s="7"/>
      <c r="IO26" s="7"/>
      <c r="IP26" s="7"/>
      <c r="IQ26" s="7"/>
      <c r="IR26" s="7"/>
      <c r="IS26" s="7"/>
      <c r="IT26" s="7"/>
      <c r="IU26" s="7"/>
      <c r="IV26" s="7"/>
    </row>
    <row r="27" spans="1:256" s="1" customFormat="1" ht="35.25">
      <c r="A27" s="52">
        <v>17</v>
      </c>
      <c r="B27" s="53">
        <v>198</v>
      </c>
      <c r="C27" s="62" t="s">
        <v>35</v>
      </c>
      <c r="D27" s="53" t="s">
        <v>37</v>
      </c>
      <c r="E27" s="54" t="s">
        <v>86</v>
      </c>
      <c r="F27" s="66" t="s">
        <v>64</v>
      </c>
      <c r="G27" s="62" t="s">
        <v>70</v>
      </c>
      <c r="H27" s="53" t="s">
        <v>62</v>
      </c>
      <c r="I27" s="6" t="e">
        <f>#REF!+#REF!</f>
        <v>#REF!</v>
      </c>
      <c r="J27" s="7"/>
      <c r="K27" s="8"/>
      <c r="L27" s="7" t="e">
        <f>IF(#REF!=1,25,0)</f>
        <v>#REF!</v>
      </c>
      <c r="M27" s="7" t="e">
        <f>IF(#REF!=2,22,0)</f>
        <v>#REF!</v>
      </c>
      <c r="N27" s="7" t="e">
        <f>IF(#REF!=3,20,0)</f>
        <v>#REF!</v>
      </c>
      <c r="O27" s="7" t="e">
        <f>IF(#REF!=4,18,0)</f>
        <v>#REF!</v>
      </c>
      <c r="P27" s="7" t="e">
        <f>IF(#REF!=5,16,0)</f>
        <v>#REF!</v>
      </c>
      <c r="Q27" s="7" t="e">
        <f>IF(#REF!=6,15,0)</f>
        <v>#REF!</v>
      </c>
      <c r="R27" s="7" t="e">
        <f>IF(#REF!=7,14,0)</f>
        <v>#REF!</v>
      </c>
      <c r="S27" s="7" t="e">
        <f>IF(#REF!=8,13,0)</f>
        <v>#REF!</v>
      </c>
      <c r="T27" s="7" t="e">
        <f>IF(#REF!=9,12,0)</f>
        <v>#REF!</v>
      </c>
      <c r="U27" s="7" t="e">
        <f>IF(#REF!=10,11,0)</f>
        <v>#REF!</v>
      </c>
      <c r="V27" s="7" t="e">
        <f>IF(#REF!=11,10,0)</f>
        <v>#REF!</v>
      </c>
      <c r="W27" s="7" t="e">
        <f>IF(#REF!=12,9,0)</f>
        <v>#REF!</v>
      </c>
      <c r="X27" s="7" t="e">
        <f>IF(#REF!=13,8,0)</f>
        <v>#REF!</v>
      </c>
      <c r="Y27" s="7" t="e">
        <f>IF(#REF!=14,7,0)</f>
        <v>#REF!</v>
      </c>
      <c r="Z27" s="7" t="e">
        <f>IF(#REF!=15,6,0)</f>
        <v>#REF!</v>
      </c>
      <c r="AA27" s="7" t="e">
        <f>IF(#REF!=16,5,0)</f>
        <v>#REF!</v>
      </c>
      <c r="AB27" s="7" t="e">
        <f>IF(#REF!=17,4,0)</f>
        <v>#REF!</v>
      </c>
      <c r="AC27" s="7" t="e">
        <f>IF(#REF!=18,3,0)</f>
        <v>#REF!</v>
      </c>
      <c r="AD27" s="7" t="e">
        <f>IF(#REF!=19,2,0)</f>
        <v>#REF!</v>
      </c>
      <c r="AE27" s="7" t="e">
        <f>IF(#REF!=20,1,0)</f>
        <v>#REF!</v>
      </c>
      <c r="AF27" s="7" t="e">
        <f>IF(#REF!&gt;20,0,0)</f>
        <v>#REF!</v>
      </c>
      <c r="AG27" s="7" t="e">
        <f>IF(#REF!="сх",0,0)</f>
        <v>#REF!</v>
      </c>
      <c r="AH27" s="7" t="e">
        <f t="shared" si="0"/>
        <v>#REF!</v>
      </c>
      <c r="AI27" s="7" t="e">
        <f>IF(#REF!=1,25,0)</f>
        <v>#REF!</v>
      </c>
      <c r="AJ27" s="7" t="e">
        <f>IF(#REF!=2,22,0)</f>
        <v>#REF!</v>
      </c>
      <c r="AK27" s="7" t="e">
        <f>IF(#REF!=3,20,0)</f>
        <v>#REF!</v>
      </c>
      <c r="AL27" s="7" t="e">
        <f>IF(#REF!=4,18,0)</f>
        <v>#REF!</v>
      </c>
      <c r="AM27" s="7" t="e">
        <f>IF(#REF!=5,16,0)</f>
        <v>#REF!</v>
      </c>
      <c r="AN27" s="7" t="e">
        <f>IF(#REF!=6,15,0)</f>
        <v>#REF!</v>
      </c>
      <c r="AO27" s="7" t="e">
        <f>IF(#REF!=7,14,0)</f>
        <v>#REF!</v>
      </c>
      <c r="AP27" s="7" t="e">
        <f>IF(#REF!=8,13,0)</f>
        <v>#REF!</v>
      </c>
      <c r="AQ27" s="7" t="e">
        <f>IF(#REF!=9,12,0)</f>
        <v>#REF!</v>
      </c>
      <c r="AR27" s="7" t="e">
        <f>IF(#REF!=10,11,0)</f>
        <v>#REF!</v>
      </c>
      <c r="AS27" s="7" t="e">
        <f>IF(#REF!=11,10,0)</f>
        <v>#REF!</v>
      </c>
      <c r="AT27" s="7" t="e">
        <f>IF(#REF!=12,9,0)</f>
        <v>#REF!</v>
      </c>
      <c r="AU27" s="7" t="e">
        <f>IF(#REF!=13,8,0)</f>
        <v>#REF!</v>
      </c>
      <c r="AV27" s="7" t="e">
        <f>IF(#REF!=14,7,0)</f>
        <v>#REF!</v>
      </c>
      <c r="AW27" s="7" t="e">
        <f>IF(#REF!=15,6,0)</f>
        <v>#REF!</v>
      </c>
      <c r="AX27" s="7" t="e">
        <f>IF(#REF!=16,5,0)</f>
        <v>#REF!</v>
      </c>
      <c r="AY27" s="7" t="e">
        <f>IF(#REF!=17,4,0)</f>
        <v>#REF!</v>
      </c>
      <c r="AZ27" s="7" t="e">
        <f>IF(#REF!=18,3,0)</f>
        <v>#REF!</v>
      </c>
      <c r="BA27" s="7" t="e">
        <f>IF(#REF!=19,2,0)</f>
        <v>#REF!</v>
      </c>
      <c r="BB27" s="7" t="e">
        <f>IF(#REF!=20,1,0)</f>
        <v>#REF!</v>
      </c>
      <c r="BC27" s="7" t="e">
        <f>IF(#REF!&gt;20,0,0)</f>
        <v>#REF!</v>
      </c>
      <c r="BD27" s="7" t="e">
        <f>IF(#REF!="сх",0,0)</f>
        <v>#REF!</v>
      </c>
      <c r="BE27" s="7" t="e">
        <f t="shared" si="1"/>
        <v>#REF!</v>
      </c>
      <c r="BF27" s="7" t="e">
        <f>IF(#REF!=1,45,0)</f>
        <v>#REF!</v>
      </c>
      <c r="BG27" s="7" t="e">
        <f>IF(#REF!=2,42,0)</f>
        <v>#REF!</v>
      </c>
      <c r="BH27" s="7" t="e">
        <f>IF(#REF!=3,40,0)</f>
        <v>#REF!</v>
      </c>
      <c r="BI27" s="7" t="e">
        <f>IF(#REF!=4,38,0)</f>
        <v>#REF!</v>
      </c>
      <c r="BJ27" s="7" t="e">
        <f>IF(#REF!=5,36,0)</f>
        <v>#REF!</v>
      </c>
      <c r="BK27" s="7" t="e">
        <f>IF(#REF!=6,35,0)</f>
        <v>#REF!</v>
      </c>
      <c r="BL27" s="7" t="e">
        <f>IF(#REF!=7,34,0)</f>
        <v>#REF!</v>
      </c>
      <c r="BM27" s="7" t="e">
        <f>IF(#REF!=8,33,0)</f>
        <v>#REF!</v>
      </c>
      <c r="BN27" s="7" t="e">
        <f>IF(#REF!=9,32,0)</f>
        <v>#REF!</v>
      </c>
      <c r="BO27" s="7" t="e">
        <f>IF(#REF!=10,31,0)</f>
        <v>#REF!</v>
      </c>
      <c r="BP27" s="7" t="e">
        <f>IF(#REF!=11,30,0)</f>
        <v>#REF!</v>
      </c>
      <c r="BQ27" s="7" t="e">
        <f>IF(#REF!=12,29,0)</f>
        <v>#REF!</v>
      </c>
      <c r="BR27" s="7" t="e">
        <f>IF(#REF!=13,28,0)</f>
        <v>#REF!</v>
      </c>
      <c r="BS27" s="7" t="e">
        <f>IF(#REF!=14,27,0)</f>
        <v>#REF!</v>
      </c>
      <c r="BT27" s="7" t="e">
        <f>IF(#REF!=15,26,0)</f>
        <v>#REF!</v>
      </c>
      <c r="BU27" s="7" t="e">
        <f>IF(#REF!=16,25,0)</f>
        <v>#REF!</v>
      </c>
      <c r="BV27" s="7" t="e">
        <f>IF(#REF!=17,24,0)</f>
        <v>#REF!</v>
      </c>
      <c r="BW27" s="7" t="e">
        <f>IF(#REF!=18,23,0)</f>
        <v>#REF!</v>
      </c>
      <c r="BX27" s="7" t="e">
        <f>IF(#REF!=19,22,0)</f>
        <v>#REF!</v>
      </c>
      <c r="BY27" s="7" t="e">
        <f>IF(#REF!=20,21,0)</f>
        <v>#REF!</v>
      </c>
      <c r="BZ27" s="7" t="e">
        <f>IF(#REF!=21,20,0)</f>
        <v>#REF!</v>
      </c>
      <c r="CA27" s="7" t="e">
        <f>IF(#REF!=22,19,0)</f>
        <v>#REF!</v>
      </c>
      <c r="CB27" s="7" t="e">
        <f>IF(#REF!=23,18,0)</f>
        <v>#REF!</v>
      </c>
      <c r="CC27" s="7" t="e">
        <f>IF(#REF!=24,17,0)</f>
        <v>#REF!</v>
      </c>
      <c r="CD27" s="7" t="e">
        <f>IF(#REF!=25,16,0)</f>
        <v>#REF!</v>
      </c>
      <c r="CE27" s="7" t="e">
        <f>IF(#REF!=26,15,0)</f>
        <v>#REF!</v>
      </c>
      <c r="CF27" s="7" t="e">
        <f>IF(#REF!=27,14,0)</f>
        <v>#REF!</v>
      </c>
      <c r="CG27" s="7" t="e">
        <f>IF(#REF!=28,13,0)</f>
        <v>#REF!</v>
      </c>
      <c r="CH27" s="7" t="e">
        <f>IF(#REF!=29,12,0)</f>
        <v>#REF!</v>
      </c>
      <c r="CI27" s="7" t="e">
        <f>IF(#REF!=30,11,0)</f>
        <v>#REF!</v>
      </c>
      <c r="CJ27" s="7" t="e">
        <f>IF(#REF!=31,10,0)</f>
        <v>#REF!</v>
      </c>
      <c r="CK27" s="7" t="e">
        <f>IF(#REF!=32,9,0)</f>
        <v>#REF!</v>
      </c>
      <c r="CL27" s="7" t="e">
        <f>IF(#REF!=33,8,0)</f>
        <v>#REF!</v>
      </c>
      <c r="CM27" s="7" t="e">
        <f>IF(#REF!=34,7,0)</f>
        <v>#REF!</v>
      </c>
      <c r="CN27" s="7" t="e">
        <f>IF(#REF!=35,6,0)</f>
        <v>#REF!</v>
      </c>
      <c r="CO27" s="7" t="e">
        <f>IF(#REF!=36,5,0)</f>
        <v>#REF!</v>
      </c>
      <c r="CP27" s="7" t="e">
        <f>IF(#REF!=37,4,0)</f>
        <v>#REF!</v>
      </c>
      <c r="CQ27" s="7" t="e">
        <f>IF(#REF!=38,3,0)</f>
        <v>#REF!</v>
      </c>
      <c r="CR27" s="7" t="e">
        <f>IF(#REF!=39,2,0)</f>
        <v>#REF!</v>
      </c>
      <c r="CS27" s="7" t="e">
        <f>IF(#REF!=40,1,0)</f>
        <v>#REF!</v>
      </c>
      <c r="CT27" s="7" t="e">
        <f>IF(#REF!&gt;20,0,0)</f>
        <v>#REF!</v>
      </c>
      <c r="CU27" s="7" t="e">
        <f>IF(#REF!="сх",0,0)</f>
        <v>#REF!</v>
      </c>
      <c r="CV27" s="7" t="e">
        <f t="shared" si="2"/>
        <v>#REF!</v>
      </c>
      <c r="CW27" s="7" t="e">
        <f>IF(#REF!=1,45,0)</f>
        <v>#REF!</v>
      </c>
      <c r="CX27" s="7" t="e">
        <f>IF(#REF!=2,42,0)</f>
        <v>#REF!</v>
      </c>
      <c r="CY27" s="7" t="e">
        <f>IF(#REF!=3,40,0)</f>
        <v>#REF!</v>
      </c>
      <c r="CZ27" s="7" t="e">
        <f>IF(#REF!=4,38,0)</f>
        <v>#REF!</v>
      </c>
      <c r="DA27" s="7" t="e">
        <f>IF(#REF!=5,36,0)</f>
        <v>#REF!</v>
      </c>
      <c r="DB27" s="7" t="e">
        <f>IF(#REF!=6,35,0)</f>
        <v>#REF!</v>
      </c>
      <c r="DC27" s="7" t="e">
        <f>IF(#REF!=7,34,0)</f>
        <v>#REF!</v>
      </c>
      <c r="DD27" s="7" t="e">
        <f>IF(#REF!=8,33,0)</f>
        <v>#REF!</v>
      </c>
      <c r="DE27" s="7" t="e">
        <f>IF(#REF!=9,32,0)</f>
        <v>#REF!</v>
      </c>
      <c r="DF27" s="7" t="e">
        <f>IF(#REF!=10,31,0)</f>
        <v>#REF!</v>
      </c>
      <c r="DG27" s="7" t="e">
        <f>IF(#REF!=11,30,0)</f>
        <v>#REF!</v>
      </c>
      <c r="DH27" s="7" t="e">
        <f>IF(#REF!=12,29,0)</f>
        <v>#REF!</v>
      </c>
      <c r="DI27" s="7" t="e">
        <f>IF(#REF!=13,28,0)</f>
        <v>#REF!</v>
      </c>
      <c r="DJ27" s="7" t="e">
        <f>IF(#REF!=14,27,0)</f>
        <v>#REF!</v>
      </c>
      <c r="DK27" s="7" t="e">
        <f>IF(#REF!=15,26,0)</f>
        <v>#REF!</v>
      </c>
      <c r="DL27" s="7" t="e">
        <f>IF(#REF!=16,25,0)</f>
        <v>#REF!</v>
      </c>
      <c r="DM27" s="7" t="e">
        <f>IF(#REF!=17,24,0)</f>
        <v>#REF!</v>
      </c>
      <c r="DN27" s="7" t="e">
        <f>IF(#REF!=18,23,0)</f>
        <v>#REF!</v>
      </c>
      <c r="DO27" s="7" t="e">
        <f>IF(#REF!=19,22,0)</f>
        <v>#REF!</v>
      </c>
      <c r="DP27" s="7" t="e">
        <f>IF(#REF!=20,21,0)</f>
        <v>#REF!</v>
      </c>
      <c r="DQ27" s="7" t="e">
        <f>IF(#REF!=21,20,0)</f>
        <v>#REF!</v>
      </c>
      <c r="DR27" s="7" t="e">
        <f>IF(#REF!=22,19,0)</f>
        <v>#REF!</v>
      </c>
      <c r="DS27" s="7" t="e">
        <f>IF(#REF!=23,18,0)</f>
        <v>#REF!</v>
      </c>
      <c r="DT27" s="7" t="e">
        <f>IF(#REF!=24,17,0)</f>
        <v>#REF!</v>
      </c>
      <c r="DU27" s="7" t="e">
        <f>IF(#REF!=25,16,0)</f>
        <v>#REF!</v>
      </c>
      <c r="DV27" s="7" t="e">
        <f>IF(#REF!=26,15,0)</f>
        <v>#REF!</v>
      </c>
      <c r="DW27" s="7" t="e">
        <f>IF(#REF!=27,14,0)</f>
        <v>#REF!</v>
      </c>
      <c r="DX27" s="7" t="e">
        <f>IF(#REF!=28,13,0)</f>
        <v>#REF!</v>
      </c>
      <c r="DY27" s="7" t="e">
        <f>IF(#REF!=29,12,0)</f>
        <v>#REF!</v>
      </c>
      <c r="DZ27" s="7" t="e">
        <f>IF(#REF!=30,11,0)</f>
        <v>#REF!</v>
      </c>
      <c r="EA27" s="7" t="e">
        <f>IF(#REF!=31,10,0)</f>
        <v>#REF!</v>
      </c>
      <c r="EB27" s="7" t="e">
        <f>IF(#REF!=32,9,0)</f>
        <v>#REF!</v>
      </c>
      <c r="EC27" s="7" t="e">
        <f>IF(#REF!=33,8,0)</f>
        <v>#REF!</v>
      </c>
      <c r="ED27" s="7" t="e">
        <f>IF(#REF!=34,7,0)</f>
        <v>#REF!</v>
      </c>
      <c r="EE27" s="7" t="e">
        <f>IF(#REF!=35,6,0)</f>
        <v>#REF!</v>
      </c>
      <c r="EF27" s="7" t="e">
        <f>IF(#REF!=36,5,0)</f>
        <v>#REF!</v>
      </c>
      <c r="EG27" s="7" t="e">
        <f>IF(#REF!=37,4,0)</f>
        <v>#REF!</v>
      </c>
      <c r="EH27" s="7" t="e">
        <f>IF(#REF!=38,3,0)</f>
        <v>#REF!</v>
      </c>
      <c r="EI27" s="7" t="e">
        <f>IF(#REF!=39,2,0)</f>
        <v>#REF!</v>
      </c>
      <c r="EJ27" s="7" t="e">
        <f>IF(#REF!=40,1,0)</f>
        <v>#REF!</v>
      </c>
      <c r="EK27" s="7" t="e">
        <f>IF(#REF!&gt;20,0,0)</f>
        <v>#REF!</v>
      </c>
      <c r="EL27" s="7" t="e">
        <f>IF(#REF!="сх",0,0)</f>
        <v>#REF!</v>
      </c>
      <c r="EM27" s="7" t="e">
        <f t="shared" si="3"/>
        <v>#REF!</v>
      </c>
      <c r="EN27" s="7"/>
      <c r="EO27" s="7" t="e">
        <f>IF(#REF!="сх","ноль",IF(#REF!&gt;0,#REF!,"Ноль"))</f>
        <v>#REF!</v>
      </c>
      <c r="EP27" s="7" t="e">
        <f>IF(#REF!="сх","ноль",IF(#REF!&gt;0,#REF!,"Ноль"))</f>
        <v>#REF!</v>
      </c>
      <c r="EQ27" s="7"/>
      <c r="ER27" s="7" t="e">
        <f t="shared" si="4"/>
        <v>#REF!</v>
      </c>
      <c r="ES27" s="7" t="e">
        <f>IF(#REF!=#REF!,IF(#REF!&lt;#REF!,#REF!,EW27),#REF!)</f>
        <v>#REF!</v>
      </c>
      <c r="ET27" s="7" t="e">
        <f>IF(#REF!=#REF!,IF(#REF!&lt;#REF!,0,1))</f>
        <v>#REF!</v>
      </c>
      <c r="EU27" s="7" t="e">
        <f>IF(AND(ER27&gt;=21,ER27&lt;&gt;0),ER27,IF(#REF!&lt;#REF!,"СТОП",ES27+ET27))</f>
        <v>#REF!</v>
      </c>
      <c r="EV27" s="7"/>
      <c r="EW27" s="7">
        <v>15</v>
      </c>
      <c r="EX27" s="7">
        <v>16</v>
      </c>
      <c r="EY27" s="7"/>
      <c r="EZ27" s="9" t="e">
        <f>IF(#REF!=1,25,0)</f>
        <v>#REF!</v>
      </c>
      <c r="FA27" s="9" t="e">
        <f>IF(#REF!=2,22,0)</f>
        <v>#REF!</v>
      </c>
      <c r="FB27" s="9" t="e">
        <f>IF(#REF!=3,20,0)</f>
        <v>#REF!</v>
      </c>
      <c r="FC27" s="9" t="e">
        <f>IF(#REF!=4,18,0)</f>
        <v>#REF!</v>
      </c>
      <c r="FD27" s="9" t="e">
        <f>IF(#REF!=5,16,0)</f>
        <v>#REF!</v>
      </c>
      <c r="FE27" s="9" t="e">
        <f>IF(#REF!=6,15,0)</f>
        <v>#REF!</v>
      </c>
      <c r="FF27" s="9" t="e">
        <f>IF(#REF!=7,14,0)</f>
        <v>#REF!</v>
      </c>
      <c r="FG27" s="9" t="e">
        <f>IF(#REF!=8,13,0)</f>
        <v>#REF!</v>
      </c>
      <c r="FH27" s="9" t="e">
        <f>IF(#REF!=9,12,0)</f>
        <v>#REF!</v>
      </c>
      <c r="FI27" s="9" t="e">
        <f>IF(#REF!=10,11,0)</f>
        <v>#REF!</v>
      </c>
      <c r="FJ27" s="9" t="e">
        <f>IF(#REF!=11,10,0)</f>
        <v>#REF!</v>
      </c>
      <c r="FK27" s="9" t="e">
        <f>IF(#REF!=12,9,0)</f>
        <v>#REF!</v>
      </c>
      <c r="FL27" s="9" t="e">
        <f>IF(#REF!=13,8,0)</f>
        <v>#REF!</v>
      </c>
      <c r="FM27" s="9" t="e">
        <f>IF(#REF!=14,7,0)</f>
        <v>#REF!</v>
      </c>
      <c r="FN27" s="9" t="e">
        <f>IF(#REF!=15,6,0)</f>
        <v>#REF!</v>
      </c>
      <c r="FO27" s="9" t="e">
        <f>IF(#REF!=16,5,0)</f>
        <v>#REF!</v>
      </c>
      <c r="FP27" s="9" t="e">
        <f>IF(#REF!=17,4,0)</f>
        <v>#REF!</v>
      </c>
      <c r="FQ27" s="9" t="e">
        <f>IF(#REF!=18,3,0)</f>
        <v>#REF!</v>
      </c>
      <c r="FR27" s="9" t="e">
        <f>IF(#REF!=19,2,0)</f>
        <v>#REF!</v>
      </c>
      <c r="FS27" s="9" t="e">
        <f>IF(#REF!=20,1,0)</f>
        <v>#REF!</v>
      </c>
      <c r="FT27" s="9" t="e">
        <f>IF(#REF!&gt;20,0,0)</f>
        <v>#REF!</v>
      </c>
      <c r="FU27" s="9" t="e">
        <f>IF(#REF!="сх",0,0)</f>
        <v>#REF!</v>
      </c>
      <c r="FV27" s="9" t="e">
        <f t="shared" si="5"/>
        <v>#REF!</v>
      </c>
      <c r="FW27" s="9" t="e">
        <f>IF(#REF!=1,25,0)</f>
        <v>#REF!</v>
      </c>
      <c r="FX27" s="9" t="e">
        <f>IF(#REF!=2,22,0)</f>
        <v>#REF!</v>
      </c>
      <c r="FY27" s="9" t="e">
        <f>IF(#REF!=3,20,0)</f>
        <v>#REF!</v>
      </c>
      <c r="FZ27" s="9" t="e">
        <f>IF(#REF!=4,18,0)</f>
        <v>#REF!</v>
      </c>
      <c r="GA27" s="9" t="e">
        <f>IF(#REF!=5,16,0)</f>
        <v>#REF!</v>
      </c>
      <c r="GB27" s="9" t="e">
        <f>IF(#REF!=6,15,0)</f>
        <v>#REF!</v>
      </c>
      <c r="GC27" s="9" t="e">
        <f>IF(#REF!=7,14,0)</f>
        <v>#REF!</v>
      </c>
      <c r="GD27" s="9" t="e">
        <f>IF(#REF!=8,13,0)</f>
        <v>#REF!</v>
      </c>
      <c r="GE27" s="9" t="e">
        <f>IF(#REF!=9,12,0)</f>
        <v>#REF!</v>
      </c>
      <c r="GF27" s="9" t="e">
        <f>IF(#REF!=10,11,0)</f>
        <v>#REF!</v>
      </c>
      <c r="GG27" s="9" t="e">
        <f>IF(#REF!=11,10,0)</f>
        <v>#REF!</v>
      </c>
      <c r="GH27" s="9" t="e">
        <f>IF(#REF!=12,9,0)</f>
        <v>#REF!</v>
      </c>
      <c r="GI27" s="9" t="e">
        <f>IF(#REF!=13,8,0)</f>
        <v>#REF!</v>
      </c>
      <c r="GJ27" s="9" t="e">
        <f>IF(#REF!=14,7,0)</f>
        <v>#REF!</v>
      </c>
      <c r="GK27" s="9" t="e">
        <f>IF(#REF!=15,6,0)</f>
        <v>#REF!</v>
      </c>
      <c r="GL27" s="9" t="e">
        <f>IF(#REF!=16,5,0)</f>
        <v>#REF!</v>
      </c>
      <c r="GM27" s="9" t="e">
        <f>IF(#REF!=17,4,0)</f>
        <v>#REF!</v>
      </c>
      <c r="GN27" s="9" t="e">
        <f>IF(#REF!=18,3,0)</f>
        <v>#REF!</v>
      </c>
      <c r="GO27" s="9" t="e">
        <f>IF(#REF!=19,2,0)</f>
        <v>#REF!</v>
      </c>
      <c r="GP27" s="9" t="e">
        <f>IF(#REF!=20,1,0)</f>
        <v>#REF!</v>
      </c>
      <c r="GQ27" s="9" t="e">
        <f>IF(#REF!&gt;20,0,0)</f>
        <v>#REF!</v>
      </c>
      <c r="GR27" s="9" t="e">
        <f>IF(#REF!="сх",0,0)</f>
        <v>#REF!</v>
      </c>
      <c r="GS27" s="9" t="e">
        <f t="shared" si="6"/>
        <v>#REF!</v>
      </c>
      <c r="GT27" s="9" t="e">
        <f>IF(#REF!=1,100,0)</f>
        <v>#REF!</v>
      </c>
      <c r="GU27" s="9" t="e">
        <f>IF(#REF!=2,98,0)</f>
        <v>#REF!</v>
      </c>
      <c r="GV27" s="9" t="e">
        <f>IF(#REF!=3,95,0)</f>
        <v>#REF!</v>
      </c>
      <c r="GW27" s="9" t="e">
        <f>IF(#REF!=4,93,0)</f>
        <v>#REF!</v>
      </c>
      <c r="GX27" s="9" t="e">
        <f>IF(#REF!=5,90,0)</f>
        <v>#REF!</v>
      </c>
      <c r="GY27" s="9" t="e">
        <f>IF(#REF!=6,88,0)</f>
        <v>#REF!</v>
      </c>
      <c r="GZ27" s="9" t="e">
        <f>IF(#REF!=7,85,0)</f>
        <v>#REF!</v>
      </c>
      <c r="HA27" s="9" t="e">
        <f>IF(#REF!=8,83,0)</f>
        <v>#REF!</v>
      </c>
      <c r="HB27" s="9" t="e">
        <f>IF(#REF!=9,80,0)</f>
        <v>#REF!</v>
      </c>
      <c r="HC27" s="9" t="e">
        <f>IF(#REF!=10,78,0)</f>
        <v>#REF!</v>
      </c>
      <c r="HD27" s="9" t="e">
        <f>IF(#REF!=11,75,0)</f>
        <v>#REF!</v>
      </c>
      <c r="HE27" s="9" t="e">
        <f>IF(#REF!=12,73,0)</f>
        <v>#REF!</v>
      </c>
      <c r="HF27" s="9" t="e">
        <f>IF(#REF!=13,70,0)</f>
        <v>#REF!</v>
      </c>
      <c r="HG27" s="9" t="e">
        <f>IF(#REF!=14,68,0)</f>
        <v>#REF!</v>
      </c>
      <c r="HH27" s="9" t="e">
        <f>IF(#REF!=15,65,0)</f>
        <v>#REF!</v>
      </c>
      <c r="HI27" s="9" t="e">
        <f>IF(#REF!=16,63,0)</f>
        <v>#REF!</v>
      </c>
      <c r="HJ27" s="9" t="e">
        <f>IF(#REF!=17,60,0)</f>
        <v>#REF!</v>
      </c>
      <c r="HK27" s="9" t="e">
        <f>IF(#REF!=18,58,0)</f>
        <v>#REF!</v>
      </c>
      <c r="HL27" s="9" t="e">
        <f>IF(#REF!=19,55,0)</f>
        <v>#REF!</v>
      </c>
      <c r="HM27" s="9" t="e">
        <f>IF(#REF!=20,53,0)</f>
        <v>#REF!</v>
      </c>
      <c r="HN27" s="9" t="e">
        <f>IF(#REF!&gt;20,0,0)</f>
        <v>#REF!</v>
      </c>
      <c r="HO27" s="9" t="e">
        <f>IF(#REF!="сх",0,0)</f>
        <v>#REF!</v>
      </c>
      <c r="HP27" s="9" t="e">
        <f t="shared" si="7"/>
        <v>#REF!</v>
      </c>
      <c r="HQ27" s="9" t="e">
        <f>IF(#REF!=1,100,0)</f>
        <v>#REF!</v>
      </c>
      <c r="HR27" s="9" t="e">
        <f>IF(#REF!=2,98,0)</f>
        <v>#REF!</v>
      </c>
      <c r="HS27" s="9" t="e">
        <f>IF(#REF!=3,95,0)</f>
        <v>#REF!</v>
      </c>
      <c r="HT27" s="9" t="e">
        <f>IF(#REF!=4,93,0)</f>
        <v>#REF!</v>
      </c>
      <c r="HU27" s="9" t="e">
        <f>IF(#REF!=5,90,0)</f>
        <v>#REF!</v>
      </c>
      <c r="HV27" s="9" t="e">
        <f>IF(#REF!=6,88,0)</f>
        <v>#REF!</v>
      </c>
      <c r="HW27" s="9" t="e">
        <f>IF(#REF!=7,85,0)</f>
        <v>#REF!</v>
      </c>
      <c r="HX27" s="9" t="e">
        <f>IF(#REF!=8,83,0)</f>
        <v>#REF!</v>
      </c>
      <c r="HY27" s="9" t="e">
        <f>IF(#REF!=9,80,0)</f>
        <v>#REF!</v>
      </c>
      <c r="HZ27" s="9" t="e">
        <f>IF(#REF!=10,78,0)</f>
        <v>#REF!</v>
      </c>
      <c r="IA27" s="9" t="e">
        <f>IF(#REF!=11,75,0)</f>
        <v>#REF!</v>
      </c>
      <c r="IB27" s="9" t="e">
        <f>IF(#REF!=12,73,0)</f>
        <v>#REF!</v>
      </c>
      <c r="IC27" s="9" t="e">
        <f>IF(#REF!=13,70,0)</f>
        <v>#REF!</v>
      </c>
      <c r="ID27" s="9" t="e">
        <f>IF(#REF!=14,68,0)</f>
        <v>#REF!</v>
      </c>
      <c r="IE27" s="9" t="e">
        <f>IF(#REF!=15,65,0)</f>
        <v>#REF!</v>
      </c>
      <c r="IF27" s="9" t="e">
        <f>IF(#REF!=16,63,0)</f>
        <v>#REF!</v>
      </c>
      <c r="IG27" s="9" t="e">
        <f>IF(#REF!=17,60,0)</f>
        <v>#REF!</v>
      </c>
      <c r="IH27" s="9" t="e">
        <f>IF(#REF!=18,58,0)</f>
        <v>#REF!</v>
      </c>
      <c r="II27" s="9" t="e">
        <f>IF(#REF!=19,55,0)</f>
        <v>#REF!</v>
      </c>
      <c r="IJ27" s="9" t="e">
        <f>IF(#REF!=20,53,0)</f>
        <v>#REF!</v>
      </c>
      <c r="IK27" s="9" t="e">
        <f>IF(#REF!&gt;20,0,0)</f>
        <v>#REF!</v>
      </c>
      <c r="IL27" s="9" t="e">
        <f>IF(#REF!="сх",0,0)</f>
        <v>#REF!</v>
      </c>
      <c r="IM27" s="9" t="e">
        <f t="shared" si="8"/>
        <v>#REF!</v>
      </c>
      <c r="IN27" s="7"/>
      <c r="IO27" s="7"/>
      <c r="IP27" s="7"/>
      <c r="IQ27" s="7"/>
      <c r="IR27" s="7"/>
      <c r="IS27" s="7"/>
      <c r="IT27" s="7"/>
      <c r="IU27" s="7"/>
      <c r="IV27" s="7"/>
    </row>
    <row r="28" spans="1:256" s="1" customFormat="1" ht="35.25">
      <c r="A28" s="52">
        <v>18</v>
      </c>
      <c r="B28" s="53">
        <v>272</v>
      </c>
      <c r="C28" s="62" t="s">
        <v>87</v>
      </c>
      <c r="D28" s="53" t="s">
        <v>37</v>
      </c>
      <c r="E28" s="54" t="s">
        <v>58</v>
      </c>
      <c r="F28" s="66" t="s">
        <v>88</v>
      </c>
      <c r="G28" s="62" t="s">
        <v>112</v>
      </c>
      <c r="H28" s="53" t="s">
        <v>62</v>
      </c>
      <c r="I28" s="6" t="e">
        <f>#REF!+#REF!</f>
        <v>#REF!</v>
      </c>
      <c r="J28" s="7"/>
      <c r="K28" s="8"/>
      <c r="L28" s="7" t="e">
        <f>IF(#REF!=1,25,0)</f>
        <v>#REF!</v>
      </c>
      <c r="M28" s="7" t="e">
        <f>IF(#REF!=2,22,0)</f>
        <v>#REF!</v>
      </c>
      <c r="N28" s="7" t="e">
        <f>IF(#REF!=3,20,0)</f>
        <v>#REF!</v>
      </c>
      <c r="O28" s="7" t="e">
        <f>IF(#REF!=4,18,0)</f>
        <v>#REF!</v>
      </c>
      <c r="P28" s="7" t="e">
        <f>IF(#REF!=5,16,0)</f>
        <v>#REF!</v>
      </c>
      <c r="Q28" s="7" t="e">
        <f>IF(#REF!=6,15,0)</f>
        <v>#REF!</v>
      </c>
      <c r="R28" s="7" t="e">
        <f>IF(#REF!=7,14,0)</f>
        <v>#REF!</v>
      </c>
      <c r="S28" s="7" t="e">
        <f>IF(#REF!=8,13,0)</f>
        <v>#REF!</v>
      </c>
      <c r="T28" s="7" t="e">
        <f>IF(#REF!=9,12,0)</f>
        <v>#REF!</v>
      </c>
      <c r="U28" s="7" t="e">
        <f>IF(#REF!=10,11,0)</f>
        <v>#REF!</v>
      </c>
      <c r="V28" s="7" t="e">
        <f>IF(#REF!=11,10,0)</f>
        <v>#REF!</v>
      </c>
      <c r="W28" s="7" t="e">
        <f>IF(#REF!=12,9,0)</f>
        <v>#REF!</v>
      </c>
      <c r="X28" s="7" t="e">
        <f>IF(#REF!=13,8,0)</f>
        <v>#REF!</v>
      </c>
      <c r="Y28" s="7" t="e">
        <f>IF(#REF!=14,7,0)</f>
        <v>#REF!</v>
      </c>
      <c r="Z28" s="7" t="e">
        <f>IF(#REF!=15,6,0)</f>
        <v>#REF!</v>
      </c>
      <c r="AA28" s="7" t="e">
        <f>IF(#REF!=16,5,0)</f>
        <v>#REF!</v>
      </c>
      <c r="AB28" s="7" t="e">
        <f>IF(#REF!=17,4,0)</f>
        <v>#REF!</v>
      </c>
      <c r="AC28" s="7" t="e">
        <f>IF(#REF!=18,3,0)</f>
        <v>#REF!</v>
      </c>
      <c r="AD28" s="7" t="e">
        <f>IF(#REF!=19,2,0)</f>
        <v>#REF!</v>
      </c>
      <c r="AE28" s="7" t="e">
        <f>IF(#REF!=20,1,0)</f>
        <v>#REF!</v>
      </c>
      <c r="AF28" s="7" t="e">
        <f>IF(#REF!&gt;20,0,0)</f>
        <v>#REF!</v>
      </c>
      <c r="AG28" s="7" t="e">
        <f>IF(#REF!="сх",0,0)</f>
        <v>#REF!</v>
      </c>
      <c r="AH28" s="7" t="e">
        <f t="shared" si="0"/>
        <v>#REF!</v>
      </c>
      <c r="AI28" s="7" t="e">
        <f>IF(#REF!=1,25,0)</f>
        <v>#REF!</v>
      </c>
      <c r="AJ28" s="7" t="e">
        <f>IF(#REF!=2,22,0)</f>
        <v>#REF!</v>
      </c>
      <c r="AK28" s="7" t="e">
        <f>IF(#REF!=3,20,0)</f>
        <v>#REF!</v>
      </c>
      <c r="AL28" s="7" t="e">
        <f>IF(#REF!=4,18,0)</f>
        <v>#REF!</v>
      </c>
      <c r="AM28" s="7" t="e">
        <f>IF(#REF!=5,16,0)</f>
        <v>#REF!</v>
      </c>
      <c r="AN28" s="7" t="e">
        <f>IF(#REF!=6,15,0)</f>
        <v>#REF!</v>
      </c>
      <c r="AO28" s="7" t="e">
        <f>IF(#REF!=7,14,0)</f>
        <v>#REF!</v>
      </c>
      <c r="AP28" s="7" t="e">
        <f>IF(#REF!=8,13,0)</f>
        <v>#REF!</v>
      </c>
      <c r="AQ28" s="7" t="e">
        <f>IF(#REF!=9,12,0)</f>
        <v>#REF!</v>
      </c>
      <c r="AR28" s="7" t="e">
        <f>IF(#REF!=10,11,0)</f>
        <v>#REF!</v>
      </c>
      <c r="AS28" s="7" t="e">
        <f>IF(#REF!=11,10,0)</f>
        <v>#REF!</v>
      </c>
      <c r="AT28" s="7" t="e">
        <f>IF(#REF!=12,9,0)</f>
        <v>#REF!</v>
      </c>
      <c r="AU28" s="7" t="e">
        <f>IF(#REF!=13,8,0)</f>
        <v>#REF!</v>
      </c>
      <c r="AV28" s="7" t="e">
        <f>IF(#REF!=14,7,0)</f>
        <v>#REF!</v>
      </c>
      <c r="AW28" s="7" t="e">
        <f>IF(#REF!=15,6,0)</f>
        <v>#REF!</v>
      </c>
      <c r="AX28" s="7" t="e">
        <f>IF(#REF!=16,5,0)</f>
        <v>#REF!</v>
      </c>
      <c r="AY28" s="7" t="e">
        <f>IF(#REF!=17,4,0)</f>
        <v>#REF!</v>
      </c>
      <c r="AZ28" s="7" t="e">
        <f>IF(#REF!=18,3,0)</f>
        <v>#REF!</v>
      </c>
      <c r="BA28" s="7" t="e">
        <f>IF(#REF!=19,2,0)</f>
        <v>#REF!</v>
      </c>
      <c r="BB28" s="7" t="e">
        <f>IF(#REF!=20,1,0)</f>
        <v>#REF!</v>
      </c>
      <c r="BC28" s="7" t="e">
        <f>IF(#REF!&gt;20,0,0)</f>
        <v>#REF!</v>
      </c>
      <c r="BD28" s="7" t="e">
        <f>IF(#REF!="сх",0,0)</f>
        <v>#REF!</v>
      </c>
      <c r="BE28" s="7" t="e">
        <f t="shared" si="1"/>
        <v>#REF!</v>
      </c>
      <c r="BF28" s="7" t="e">
        <f>IF(#REF!=1,45,0)</f>
        <v>#REF!</v>
      </c>
      <c r="BG28" s="7" t="e">
        <f>IF(#REF!=2,42,0)</f>
        <v>#REF!</v>
      </c>
      <c r="BH28" s="7" t="e">
        <f>IF(#REF!=3,40,0)</f>
        <v>#REF!</v>
      </c>
      <c r="BI28" s="7" t="e">
        <f>IF(#REF!=4,38,0)</f>
        <v>#REF!</v>
      </c>
      <c r="BJ28" s="7" t="e">
        <f>IF(#REF!=5,36,0)</f>
        <v>#REF!</v>
      </c>
      <c r="BK28" s="7" t="e">
        <f>IF(#REF!=6,35,0)</f>
        <v>#REF!</v>
      </c>
      <c r="BL28" s="7" t="e">
        <f>IF(#REF!=7,34,0)</f>
        <v>#REF!</v>
      </c>
      <c r="BM28" s="7" t="e">
        <f>IF(#REF!=8,33,0)</f>
        <v>#REF!</v>
      </c>
      <c r="BN28" s="7" t="e">
        <f>IF(#REF!=9,32,0)</f>
        <v>#REF!</v>
      </c>
      <c r="BO28" s="7" t="e">
        <f>IF(#REF!=10,31,0)</f>
        <v>#REF!</v>
      </c>
      <c r="BP28" s="7" t="e">
        <f>IF(#REF!=11,30,0)</f>
        <v>#REF!</v>
      </c>
      <c r="BQ28" s="7" t="e">
        <f>IF(#REF!=12,29,0)</f>
        <v>#REF!</v>
      </c>
      <c r="BR28" s="7" t="e">
        <f>IF(#REF!=13,28,0)</f>
        <v>#REF!</v>
      </c>
      <c r="BS28" s="7" t="e">
        <f>IF(#REF!=14,27,0)</f>
        <v>#REF!</v>
      </c>
      <c r="BT28" s="7" t="e">
        <f>IF(#REF!=15,26,0)</f>
        <v>#REF!</v>
      </c>
      <c r="BU28" s="7" t="e">
        <f>IF(#REF!=16,25,0)</f>
        <v>#REF!</v>
      </c>
      <c r="BV28" s="7" t="e">
        <f>IF(#REF!=17,24,0)</f>
        <v>#REF!</v>
      </c>
      <c r="BW28" s="7" t="e">
        <f>IF(#REF!=18,23,0)</f>
        <v>#REF!</v>
      </c>
      <c r="BX28" s="7" t="e">
        <f>IF(#REF!=19,22,0)</f>
        <v>#REF!</v>
      </c>
      <c r="BY28" s="7" t="e">
        <f>IF(#REF!=20,21,0)</f>
        <v>#REF!</v>
      </c>
      <c r="BZ28" s="7" t="e">
        <f>IF(#REF!=21,20,0)</f>
        <v>#REF!</v>
      </c>
      <c r="CA28" s="7" t="e">
        <f>IF(#REF!=22,19,0)</f>
        <v>#REF!</v>
      </c>
      <c r="CB28" s="7" t="e">
        <f>IF(#REF!=23,18,0)</f>
        <v>#REF!</v>
      </c>
      <c r="CC28" s="7" t="e">
        <f>IF(#REF!=24,17,0)</f>
        <v>#REF!</v>
      </c>
      <c r="CD28" s="7" t="e">
        <f>IF(#REF!=25,16,0)</f>
        <v>#REF!</v>
      </c>
      <c r="CE28" s="7" t="e">
        <f>IF(#REF!=26,15,0)</f>
        <v>#REF!</v>
      </c>
      <c r="CF28" s="7" t="e">
        <f>IF(#REF!=27,14,0)</f>
        <v>#REF!</v>
      </c>
      <c r="CG28" s="7" t="e">
        <f>IF(#REF!=28,13,0)</f>
        <v>#REF!</v>
      </c>
      <c r="CH28" s="7" t="e">
        <f>IF(#REF!=29,12,0)</f>
        <v>#REF!</v>
      </c>
      <c r="CI28" s="7" t="e">
        <f>IF(#REF!=30,11,0)</f>
        <v>#REF!</v>
      </c>
      <c r="CJ28" s="7" t="e">
        <f>IF(#REF!=31,10,0)</f>
        <v>#REF!</v>
      </c>
      <c r="CK28" s="7" t="e">
        <f>IF(#REF!=32,9,0)</f>
        <v>#REF!</v>
      </c>
      <c r="CL28" s="7" t="e">
        <f>IF(#REF!=33,8,0)</f>
        <v>#REF!</v>
      </c>
      <c r="CM28" s="7" t="e">
        <f>IF(#REF!=34,7,0)</f>
        <v>#REF!</v>
      </c>
      <c r="CN28" s="7" t="e">
        <f>IF(#REF!=35,6,0)</f>
        <v>#REF!</v>
      </c>
      <c r="CO28" s="7" t="e">
        <f>IF(#REF!=36,5,0)</f>
        <v>#REF!</v>
      </c>
      <c r="CP28" s="7" t="e">
        <f>IF(#REF!=37,4,0)</f>
        <v>#REF!</v>
      </c>
      <c r="CQ28" s="7" t="e">
        <f>IF(#REF!=38,3,0)</f>
        <v>#REF!</v>
      </c>
      <c r="CR28" s="7" t="e">
        <f>IF(#REF!=39,2,0)</f>
        <v>#REF!</v>
      </c>
      <c r="CS28" s="7" t="e">
        <f>IF(#REF!=40,1,0)</f>
        <v>#REF!</v>
      </c>
      <c r="CT28" s="7" t="e">
        <f>IF(#REF!&gt;20,0,0)</f>
        <v>#REF!</v>
      </c>
      <c r="CU28" s="7" t="e">
        <f>IF(#REF!="сх",0,0)</f>
        <v>#REF!</v>
      </c>
      <c r="CV28" s="7" t="e">
        <f t="shared" si="2"/>
        <v>#REF!</v>
      </c>
      <c r="CW28" s="7" t="e">
        <f>IF(#REF!=1,45,0)</f>
        <v>#REF!</v>
      </c>
      <c r="CX28" s="7" t="e">
        <f>IF(#REF!=2,42,0)</f>
        <v>#REF!</v>
      </c>
      <c r="CY28" s="7" t="e">
        <f>IF(#REF!=3,40,0)</f>
        <v>#REF!</v>
      </c>
      <c r="CZ28" s="7" t="e">
        <f>IF(#REF!=4,38,0)</f>
        <v>#REF!</v>
      </c>
      <c r="DA28" s="7" t="e">
        <f>IF(#REF!=5,36,0)</f>
        <v>#REF!</v>
      </c>
      <c r="DB28" s="7" t="e">
        <f>IF(#REF!=6,35,0)</f>
        <v>#REF!</v>
      </c>
      <c r="DC28" s="7" t="e">
        <f>IF(#REF!=7,34,0)</f>
        <v>#REF!</v>
      </c>
      <c r="DD28" s="7" t="e">
        <f>IF(#REF!=8,33,0)</f>
        <v>#REF!</v>
      </c>
      <c r="DE28" s="7" t="e">
        <f>IF(#REF!=9,32,0)</f>
        <v>#REF!</v>
      </c>
      <c r="DF28" s="7" t="e">
        <f>IF(#REF!=10,31,0)</f>
        <v>#REF!</v>
      </c>
      <c r="DG28" s="7" t="e">
        <f>IF(#REF!=11,30,0)</f>
        <v>#REF!</v>
      </c>
      <c r="DH28" s="7" t="e">
        <f>IF(#REF!=12,29,0)</f>
        <v>#REF!</v>
      </c>
      <c r="DI28" s="7" t="e">
        <f>IF(#REF!=13,28,0)</f>
        <v>#REF!</v>
      </c>
      <c r="DJ28" s="7" t="e">
        <f>IF(#REF!=14,27,0)</f>
        <v>#REF!</v>
      </c>
      <c r="DK28" s="7" t="e">
        <f>IF(#REF!=15,26,0)</f>
        <v>#REF!</v>
      </c>
      <c r="DL28" s="7" t="e">
        <f>IF(#REF!=16,25,0)</f>
        <v>#REF!</v>
      </c>
      <c r="DM28" s="7" t="e">
        <f>IF(#REF!=17,24,0)</f>
        <v>#REF!</v>
      </c>
      <c r="DN28" s="7" t="e">
        <f>IF(#REF!=18,23,0)</f>
        <v>#REF!</v>
      </c>
      <c r="DO28" s="7" t="e">
        <f>IF(#REF!=19,22,0)</f>
        <v>#REF!</v>
      </c>
      <c r="DP28" s="7" t="e">
        <f>IF(#REF!=20,21,0)</f>
        <v>#REF!</v>
      </c>
      <c r="DQ28" s="7" t="e">
        <f>IF(#REF!=21,20,0)</f>
        <v>#REF!</v>
      </c>
      <c r="DR28" s="7" t="e">
        <f>IF(#REF!=22,19,0)</f>
        <v>#REF!</v>
      </c>
      <c r="DS28" s="7" t="e">
        <f>IF(#REF!=23,18,0)</f>
        <v>#REF!</v>
      </c>
      <c r="DT28" s="7" t="e">
        <f>IF(#REF!=24,17,0)</f>
        <v>#REF!</v>
      </c>
      <c r="DU28" s="7" t="e">
        <f>IF(#REF!=25,16,0)</f>
        <v>#REF!</v>
      </c>
      <c r="DV28" s="7" t="e">
        <f>IF(#REF!=26,15,0)</f>
        <v>#REF!</v>
      </c>
      <c r="DW28" s="7" t="e">
        <f>IF(#REF!=27,14,0)</f>
        <v>#REF!</v>
      </c>
      <c r="DX28" s="7" t="e">
        <f>IF(#REF!=28,13,0)</f>
        <v>#REF!</v>
      </c>
      <c r="DY28" s="7" t="e">
        <f>IF(#REF!=29,12,0)</f>
        <v>#REF!</v>
      </c>
      <c r="DZ28" s="7" t="e">
        <f>IF(#REF!=30,11,0)</f>
        <v>#REF!</v>
      </c>
      <c r="EA28" s="7" t="e">
        <f>IF(#REF!=31,10,0)</f>
        <v>#REF!</v>
      </c>
      <c r="EB28" s="7" t="e">
        <f>IF(#REF!=32,9,0)</f>
        <v>#REF!</v>
      </c>
      <c r="EC28" s="7" t="e">
        <f>IF(#REF!=33,8,0)</f>
        <v>#REF!</v>
      </c>
      <c r="ED28" s="7" t="e">
        <f>IF(#REF!=34,7,0)</f>
        <v>#REF!</v>
      </c>
      <c r="EE28" s="7" t="e">
        <f>IF(#REF!=35,6,0)</f>
        <v>#REF!</v>
      </c>
      <c r="EF28" s="7" t="e">
        <f>IF(#REF!=36,5,0)</f>
        <v>#REF!</v>
      </c>
      <c r="EG28" s="7" t="e">
        <f>IF(#REF!=37,4,0)</f>
        <v>#REF!</v>
      </c>
      <c r="EH28" s="7" t="e">
        <f>IF(#REF!=38,3,0)</f>
        <v>#REF!</v>
      </c>
      <c r="EI28" s="7" t="e">
        <f>IF(#REF!=39,2,0)</f>
        <v>#REF!</v>
      </c>
      <c r="EJ28" s="7" t="e">
        <f>IF(#REF!=40,1,0)</f>
        <v>#REF!</v>
      </c>
      <c r="EK28" s="7" t="e">
        <f>IF(#REF!&gt;20,0,0)</f>
        <v>#REF!</v>
      </c>
      <c r="EL28" s="7" t="e">
        <f>IF(#REF!="сх",0,0)</f>
        <v>#REF!</v>
      </c>
      <c r="EM28" s="7" t="e">
        <f t="shared" si="3"/>
        <v>#REF!</v>
      </c>
      <c r="EN28" s="7"/>
      <c r="EO28" s="7" t="e">
        <f>IF(#REF!="сх","ноль",IF(#REF!&gt;0,#REF!,"Ноль"))</f>
        <v>#REF!</v>
      </c>
      <c r="EP28" s="7" t="e">
        <f>IF(#REF!="сх","ноль",IF(#REF!&gt;0,#REF!,"Ноль"))</f>
        <v>#REF!</v>
      </c>
      <c r="EQ28" s="7"/>
      <c r="ER28" s="7" t="e">
        <f t="shared" si="4"/>
        <v>#REF!</v>
      </c>
      <c r="ES28" s="7" t="e">
        <f>IF(#REF!=#REF!,IF(#REF!&lt;#REF!,#REF!,EW28),#REF!)</f>
        <v>#REF!</v>
      </c>
      <c r="ET28" s="7" t="e">
        <f>IF(#REF!=#REF!,IF(#REF!&lt;#REF!,0,1))</f>
        <v>#REF!</v>
      </c>
      <c r="EU28" s="7" t="e">
        <f>IF(AND(ER28&gt;=21,ER28&lt;&gt;0),ER28,IF(#REF!&lt;#REF!,"СТОП",ES28+ET28))</f>
        <v>#REF!</v>
      </c>
      <c r="EV28" s="7"/>
      <c r="EW28" s="7">
        <v>15</v>
      </c>
      <c r="EX28" s="7">
        <v>16</v>
      </c>
      <c r="EY28" s="7"/>
      <c r="EZ28" s="9" t="e">
        <f>IF(#REF!=1,25,0)</f>
        <v>#REF!</v>
      </c>
      <c r="FA28" s="9" t="e">
        <f>IF(#REF!=2,22,0)</f>
        <v>#REF!</v>
      </c>
      <c r="FB28" s="9" t="e">
        <f>IF(#REF!=3,20,0)</f>
        <v>#REF!</v>
      </c>
      <c r="FC28" s="9" t="e">
        <f>IF(#REF!=4,18,0)</f>
        <v>#REF!</v>
      </c>
      <c r="FD28" s="9" t="e">
        <f>IF(#REF!=5,16,0)</f>
        <v>#REF!</v>
      </c>
      <c r="FE28" s="9" t="e">
        <f>IF(#REF!=6,15,0)</f>
        <v>#REF!</v>
      </c>
      <c r="FF28" s="9" t="e">
        <f>IF(#REF!=7,14,0)</f>
        <v>#REF!</v>
      </c>
      <c r="FG28" s="9" t="e">
        <f>IF(#REF!=8,13,0)</f>
        <v>#REF!</v>
      </c>
      <c r="FH28" s="9" t="e">
        <f>IF(#REF!=9,12,0)</f>
        <v>#REF!</v>
      </c>
      <c r="FI28" s="9" t="e">
        <f>IF(#REF!=10,11,0)</f>
        <v>#REF!</v>
      </c>
      <c r="FJ28" s="9" t="e">
        <f>IF(#REF!=11,10,0)</f>
        <v>#REF!</v>
      </c>
      <c r="FK28" s="9" t="e">
        <f>IF(#REF!=12,9,0)</f>
        <v>#REF!</v>
      </c>
      <c r="FL28" s="9" t="e">
        <f>IF(#REF!=13,8,0)</f>
        <v>#REF!</v>
      </c>
      <c r="FM28" s="9" t="e">
        <f>IF(#REF!=14,7,0)</f>
        <v>#REF!</v>
      </c>
      <c r="FN28" s="9" t="e">
        <f>IF(#REF!=15,6,0)</f>
        <v>#REF!</v>
      </c>
      <c r="FO28" s="9" t="e">
        <f>IF(#REF!=16,5,0)</f>
        <v>#REF!</v>
      </c>
      <c r="FP28" s="9" t="e">
        <f>IF(#REF!=17,4,0)</f>
        <v>#REF!</v>
      </c>
      <c r="FQ28" s="9" t="e">
        <f>IF(#REF!=18,3,0)</f>
        <v>#REF!</v>
      </c>
      <c r="FR28" s="9" t="e">
        <f>IF(#REF!=19,2,0)</f>
        <v>#REF!</v>
      </c>
      <c r="FS28" s="9" t="e">
        <f>IF(#REF!=20,1,0)</f>
        <v>#REF!</v>
      </c>
      <c r="FT28" s="9" t="e">
        <f>IF(#REF!&gt;20,0,0)</f>
        <v>#REF!</v>
      </c>
      <c r="FU28" s="9" t="e">
        <f>IF(#REF!="сх",0,0)</f>
        <v>#REF!</v>
      </c>
      <c r="FV28" s="9" t="e">
        <f t="shared" si="5"/>
        <v>#REF!</v>
      </c>
      <c r="FW28" s="9" t="e">
        <f>IF(#REF!=1,25,0)</f>
        <v>#REF!</v>
      </c>
      <c r="FX28" s="9" t="e">
        <f>IF(#REF!=2,22,0)</f>
        <v>#REF!</v>
      </c>
      <c r="FY28" s="9" t="e">
        <f>IF(#REF!=3,20,0)</f>
        <v>#REF!</v>
      </c>
      <c r="FZ28" s="9" t="e">
        <f>IF(#REF!=4,18,0)</f>
        <v>#REF!</v>
      </c>
      <c r="GA28" s="9" t="e">
        <f>IF(#REF!=5,16,0)</f>
        <v>#REF!</v>
      </c>
      <c r="GB28" s="9" t="e">
        <f>IF(#REF!=6,15,0)</f>
        <v>#REF!</v>
      </c>
      <c r="GC28" s="9" t="e">
        <f>IF(#REF!=7,14,0)</f>
        <v>#REF!</v>
      </c>
      <c r="GD28" s="9" t="e">
        <f>IF(#REF!=8,13,0)</f>
        <v>#REF!</v>
      </c>
      <c r="GE28" s="9" t="e">
        <f>IF(#REF!=9,12,0)</f>
        <v>#REF!</v>
      </c>
      <c r="GF28" s="9" t="e">
        <f>IF(#REF!=10,11,0)</f>
        <v>#REF!</v>
      </c>
      <c r="GG28" s="9" t="e">
        <f>IF(#REF!=11,10,0)</f>
        <v>#REF!</v>
      </c>
      <c r="GH28" s="9" t="e">
        <f>IF(#REF!=12,9,0)</f>
        <v>#REF!</v>
      </c>
      <c r="GI28" s="9" t="e">
        <f>IF(#REF!=13,8,0)</f>
        <v>#REF!</v>
      </c>
      <c r="GJ28" s="9" t="e">
        <f>IF(#REF!=14,7,0)</f>
        <v>#REF!</v>
      </c>
      <c r="GK28" s="9" t="e">
        <f>IF(#REF!=15,6,0)</f>
        <v>#REF!</v>
      </c>
      <c r="GL28" s="9" t="e">
        <f>IF(#REF!=16,5,0)</f>
        <v>#REF!</v>
      </c>
      <c r="GM28" s="9" t="e">
        <f>IF(#REF!=17,4,0)</f>
        <v>#REF!</v>
      </c>
      <c r="GN28" s="9" t="e">
        <f>IF(#REF!=18,3,0)</f>
        <v>#REF!</v>
      </c>
      <c r="GO28" s="9" t="e">
        <f>IF(#REF!=19,2,0)</f>
        <v>#REF!</v>
      </c>
      <c r="GP28" s="9" t="e">
        <f>IF(#REF!=20,1,0)</f>
        <v>#REF!</v>
      </c>
      <c r="GQ28" s="9" t="e">
        <f>IF(#REF!&gt;20,0,0)</f>
        <v>#REF!</v>
      </c>
      <c r="GR28" s="9" t="e">
        <f>IF(#REF!="сх",0,0)</f>
        <v>#REF!</v>
      </c>
      <c r="GS28" s="9" t="e">
        <f t="shared" si="6"/>
        <v>#REF!</v>
      </c>
      <c r="GT28" s="9" t="e">
        <f>IF(#REF!=1,100,0)</f>
        <v>#REF!</v>
      </c>
      <c r="GU28" s="9" t="e">
        <f>IF(#REF!=2,98,0)</f>
        <v>#REF!</v>
      </c>
      <c r="GV28" s="9" t="e">
        <f>IF(#REF!=3,95,0)</f>
        <v>#REF!</v>
      </c>
      <c r="GW28" s="9" t="e">
        <f>IF(#REF!=4,93,0)</f>
        <v>#REF!</v>
      </c>
      <c r="GX28" s="9" t="e">
        <f>IF(#REF!=5,90,0)</f>
        <v>#REF!</v>
      </c>
      <c r="GY28" s="9" t="e">
        <f>IF(#REF!=6,88,0)</f>
        <v>#REF!</v>
      </c>
      <c r="GZ28" s="9" t="e">
        <f>IF(#REF!=7,85,0)</f>
        <v>#REF!</v>
      </c>
      <c r="HA28" s="9" t="e">
        <f>IF(#REF!=8,83,0)</f>
        <v>#REF!</v>
      </c>
      <c r="HB28" s="9" t="e">
        <f>IF(#REF!=9,80,0)</f>
        <v>#REF!</v>
      </c>
      <c r="HC28" s="9" t="e">
        <f>IF(#REF!=10,78,0)</f>
        <v>#REF!</v>
      </c>
      <c r="HD28" s="9" t="e">
        <f>IF(#REF!=11,75,0)</f>
        <v>#REF!</v>
      </c>
      <c r="HE28" s="9" t="e">
        <f>IF(#REF!=12,73,0)</f>
        <v>#REF!</v>
      </c>
      <c r="HF28" s="9" t="e">
        <f>IF(#REF!=13,70,0)</f>
        <v>#REF!</v>
      </c>
      <c r="HG28" s="9" t="e">
        <f>IF(#REF!=14,68,0)</f>
        <v>#REF!</v>
      </c>
      <c r="HH28" s="9" t="e">
        <f>IF(#REF!=15,65,0)</f>
        <v>#REF!</v>
      </c>
      <c r="HI28" s="9" t="e">
        <f>IF(#REF!=16,63,0)</f>
        <v>#REF!</v>
      </c>
      <c r="HJ28" s="9" t="e">
        <f>IF(#REF!=17,60,0)</f>
        <v>#REF!</v>
      </c>
      <c r="HK28" s="9" t="e">
        <f>IF(#REF!=18,58,0)</f>
        <v>#REF!</v>
      </c>
      <c r="HL28" s="9" t="e">
        <f>IF(#REF!=19,55,0)</f>
        <v>#REF!</v>
      </c>
      <c r="HM28" s="9" t="e">
        <f>IF(#REF!=20,53,0)</f>
        <v>#REF!</v>
      </c>
      <c r="HN28" s="9" t="e">
        <f>IF(#REF!&gt;20,0,0)</f>
        <v>#REF!</v>
      </c>
      <c r="HO28" s="9" t="e">
        <f>IF(#REF!="сх",0,0)</f>
        <v>#REF!</v>
      </c>
      <c r="HP28" s="9" t="e">
        <f t="shared" si="7"/>
        <v>#REF!</v>
      </c>
      <c r="HQ28" s="9" t="e">
        <f>IF(#REF!=1,100,0)</f>
        <v>#REF!</v>
      </c>
      <c r="HR28" s="9" t="e">
        <f>IF(#REF!=2,98,0)</f>
        <v>#REF!</v>
      </c>
      <c r="HS28" s="9" t="e">
        <f>IF(#REF!=3,95,0)</f>
        <v>#REF!</v>
      </c>
      <c r="HT28" s="9" t="e">
        <f>IF(#REF!=4,93,0)</f>
        <v>#REF!</v>
      </c>
      <c r="HU28" s="9" t="e">
        <f>IF(#REF!=5,90,0)</f>
        <v>#REF!</v>
      </c>
      <c r="HV28" s="9" t="e">
        <f>IF(#REF!=6,88,0)</f>
        <v>#REF!</v>
      </c>
      <c r="HW28" s="9" t="e">
        <f>IF(#REF!=7,85,0)</f>
        <v>#REF!</v>
      </c>
      <c r="HX28" s="9" t="e">
        <f>IF(#REF!=8,83,0)</f>
        <v>#REF!</v>
      </c>
      <c r="HY28" s="9" t="e">
        <f>IF(#REF!=9,80,0)</f>
        <v>#REF!</v>
      </c>
      <c r="HZ28" s="9" t="e">
        <f>IF(#REF!=10,78,0)</f>
        <v>#REF!</v>
      </c>
      <c r="IA28" s="9" t="e">
        <f>IF(#REF!=11,75,0)</f>
        <v>#REF!</v>
      </c>
      <c r="IB28" s="9" t="e">
        <f>IF(#REF!=12,73,0)</f>
        <v>#REF!</v>
      </c>
      <c r="IC28" s="9" t="e">
        <f>IF(#REF!=13,70,0)</f>
        <v>#REF!</v>
      </c>
      <c r="ID28" s="9" t="e">
        <f>IF(#REF!=14,68,0)</f>
        <v>#REF!</v>
      </c>
      <c r="IE28" s="9" t="e">
        <f>IF(#REF!=15,65,0)</f>
        <v>#REF!</v>
      </c>
      <c r="IF28" s="9" t="e">
        <f>IF(#REF!=16,63,0)</f>
        <v>#REF!</v>
      </c>
      <c r="IG28" s="9" t="e">
        <f>IF(#REF!=17,60,0)</f>
        <v>#REF!</v>
      </c>
      <c r="IH28" s="9" t="e">
        <f>IF(#REF!=18,58,0)</f>
        <v>#REF!</v>
      </c>
      <c r="II28" s="9" t="e">
        <f>IF(#REF!=19,55,0)</f>
        <v>#REF!</v>
      </c>
      <c r="IJ28" s="9" t="e">
        <f>IF(#REF!=20,53,0)</f>
        <v>#REF!</v>
      </c>
      <c r="IK28" s="9" t="e">
        <f>IF(#REF!&gt;20,0,0)</f>
        <v>#REF!</v>
      </c>
      <c r="IL28" s="9" t="e">
        <f>IF(#REF!="сх",0,0)</f>
        <v>#REF!</v>
      </c>
      <c r="IM28" s="9" t="e">
        <f t="shared" si="8"/>
        <v>#REF!</v>
      </c>
      <c r="IN28" s="7"/>
      <c r="IO28" s="7"/>
      <c r="IP28" s="7"/>
      <c r="IQ28" s="7"/>
      <c r="IR28" s="7"/>
      <c r="IS28" s="7"/>
      <c r="IT28" s="7"/>
      <c r="IU28" s="7"/>
      <c r="IV28" s="7"/>
    </row>
    <row r="29" spans="1:256" s="1" customFormat="1" ht="35.25">
      <c r="A29" s="52">
        <v>19</v>
      </c>
      <c r="B29" s="53">
        <v>450</v>
      </c>
      <c r="C29" s="62" t="s">
        <v>89</v>
      </c>
      <c r="D29" s="47" t="s">
        <v>37</v>
      </c>
      <c r="E29" s="54" t="s">
        <v>84</v>
      </c>
      <c r="F29" s="66" t="s">
        <v>88</v>
      </c>
      <c r="G29" s="62" t="s">
        <v>112</v>
      </c>
      <c r="H29" s="53" t="s">
        <v>62</v>
      </c>
      <c r="I29" s="6" t="e">
        <f>#REF!+#REF!</f>
        <v>#REF!</v>
      </c>
      <c r="J29" s="7"/>
      <c r="K29" s="8"/>
      <c r="L29" s="7" t="e">
        <f>IF(#REF!=1,25,0)</f>
        <v>#REF!</v>
      </c>
      <c r="M29" s="7" t="e">
        <f>IF(#REF!=2,22,0)</f>
        <v>#REF!</v>
      </c>
      <c r="N29" s="7" t="e">
        <f>IF(#REF!=3,20,0)</f>
        <v>#REF!</v>
      </c>
      <c r="O29" s="7" t="e">
        <f>IF(#REF!=4,18,0)</f>
        <v>#REF!</v>
      </c>
      <c r="P29" s="7" t="e">
        <f>IF(#REF!=5,16,0)</f>
        <v>#REF!</v>
      </c>
      <c r="Q29" s="7" t="e">
        <f>IF(#REF!=6,15,0)</f>
        <v>#REF!</v>
      </c>
      <c r="R29" s="7" t="e">
        <f>IF(#REF!=7,14,0)</f>
        <v>#REF!</v>
      </c>
      <c r="S29" s="7" t="e">
        <f>IF(#REF!=8,13,0)</f>
        <v>#REF!</v>
      </c>
      <c r="T29" s="7" t="e">
        <f>IF(#REF!=9,12,0)</f>
        <v>#REF!</v>
      </c>
      <c r="U29" s="7" t="e">
        <f>IF(#REF!=10,11,0)</f>
        <v>#REF!</v>
      </c>
      <c r="V29" s="7" t="e">
        <f>IF(#REF!=11,10,0)</f>
        <v>#REF!</v>
      </c>
      <c r="W29" s="7" t="e">
        <f>IF(#REF!=12,9,0)</f>
        <v>#REF!</v>
      </c>
      <c r="X29" s="7" t="e">
        <f>IF(#REF!=13,8,0)</f>
        <v>#REF!</v>
      </c>
      <c r="Y29" s="7" t="e">
        <f>IF(#REF!=14,7,0)</f>
        <v>#REF!</v>
      </c>
      <c r="Z29" s="7" t="e">
        <f>IF(#REF!=15,6,0)</f>
        <v>#REF!</v>
      </c>
      <c r="AA29" s="7" t="e">
        <f>IF(#REF!=16,5,0)</f>
        <v>#REF!</v>
      </c>
      <c r="AB29" s="7" t="e">
        <f>IF(#REF!=17,4,0)</f>
        <v>#REF!</v>
      </c>
      <c r="AC29" s="7" t="e">
        <f>IF(#REF!=18,3,0)</f>
        <v>#REF!</v>
      </c>
      <c r="AD29" s="7" t="e">
        <f>IF(#REF!=19,2,0)</f>
        <v>#REF!</v>
      </c>
      <c r="AE29" s="7" t="e">
        <f>IF(#REF!=20,1,0)</f>
        <v>#REF!</v>
      </c>
      <c r="AF29" s="7" t="e">
        <f>IF(#REF!&gt;20,0,0)</f>
        <v>#REF!</v>
      </c>
      <c r="AG29" s="7" t="e">
        <f>IF(#REF!="сх",0,0)</f>
        <v>#REF!</v>
      </c>
      <c r="AH29" s="7" t="e">
        <f t="shared" si="0"/>
        <v>#REF!</v>
      </c>
      <c r="AI29" s="7" t="e">
        <f>IF(#REF!=1,25,0)</f>
        <v>#REF!</v>
      </c>
      <c r="AJ29" s="7" t="e">
        <f>IF(#REF!=2,22,0)</f>
        <v>#REF!</v>
      </c>
      <c r="AK29" s="7" t="e">
        <f>IF(#REF!=3,20,0)</f>
        <v>#REF!</v>
      </c>
      <c r="AL29" s="7" t="e">
        <f>IF(#REF!=4,18,0)</f>
        <v>#REF!</v>
      </c>
      <c r="AM29" s="7" t="e">
        <f>IF(#REF!=5,16,0)</f>
        <v>#REF!</v>
      </c>
      <c r="AN29" s="7" t="e">
        <f>IF(#REF!=6,15,0)</f>
        <v>#REF!</v>
      </c>
      <c r="AO29" s="7" t="e">
        <f>IF(#REF!=7,14,0)</f>
        <v>#REF!</v>
      </c>
      <c r="AP29" s="7" t="e">
        <f>IF(#REF!=8,13,0)</f>
        <v>#REF!</v>
      </c>
      <c r="AQ29" s="7" t="e">
        <f>IF(#REF!=9,12,0)</f>
        <v>#REF!</v>
      </c>
      <c r="AR29" s="7" t="e">
        <f>IF(#REF!=10,11,0)</f>
        <v>#REF!</v>
      </c>
      <c r="AS29" s="7" t="e">
        <f>IF(#REF!=11,10,0)</f>
        <v>#REF!</v>
      </c>
      <c r="AT29" s="7" t="e">
        <f>IF(#REF!=12,9,0)</f>
        <v>#REF!</v>
      </c>
      <c r="AU29" s="7" t="e">
        <f>IF(#REF!=13,8,0)</f>
        <v>#REF!</v>
      </c>
      <c r="AV29" s="7" t="e">
        <f>IF(#REF!=14,7,0)</f>
        <v>#REF!</v>
      </c>
      <c r="AW29" s="7" t="e">
        <f>IF(#REF!=15,6,0)</f>
        <v>#REF!</v>
      </c>
      <c r="AX29" s="7" t="e">
        <f>IF(#REF!=16,5,0)</f>
        <v>#REF!</v>
      </c>
      <c r="AY29" s="7" t="e">
        <f>IF(#REF!=17,4,0)</f>
        <v>#REF!</v>
      </c>
      <c r="AZ29" s="7" t="e">
        <f>IF(#REF!=18,3,0)</f>
        <v>#REF!</v>
      </c>
      <c r="BA29" s="7" t="e">
        <f>IF(#REF!=19,2,0)</f>
        <v>#REF!</v>
      </c>
      <c r="BB29" s="7" t="e">
        <f>IF(#REF!=20,1,0)</f>
        <v>#REF!</v>
      </c>
      <c r="BC29" s="7" t="e">
        <f>IF(#REF!&gt;20,0,0)</f>
        <v>#REF!</v>
      </c>
      <c r="BD29" s="7" t="e">
        <f>IF(#REF!="сх",0,0)</f>
        <v>#REF!</v>
      </c>
      <c r="BE29" s="7" t="e">
        <f t="shared" si="1"/>
        <v>#REF!</v>
      </c>
      <c r="BF29" s="7" t="e">
        <f>IF(#REF!=1,45,0)</f>
        <v>#REF!</v>
      </c>
      <c r="BG29" s="7" t="e">
        <f>IF(#REF!=2,42,0)</f>
        <v>#REF!</v>
      </c>
      <c r="BH29" s="7" t="e">
        <f>IF(#REF!=3,40,0)</f>
        <v>#REF!</v>
      </c>
      <c r="BI29" s="7" t="e">
        <f>IF(#REF!=4,38,0)</f>
        <v>#REF!</v>
      </c>
      <c r="BJ29" s="7" t="e">
        <f>IF(#REF!=5,36,0)</f>
        <v>#REF!</v>
      </c>
      <c r="BK29" s="7" t="e">
        <f>IF(#REF!=6,35,0)</f>
        <v>#REF!</v>
      </c>
      <c r="BL29" s="7" t="e">
        <f>IF(#REF!=7,34,0)</f>
        <v>#REF!</v>
      </c>
      <c r="BM29" s="7" t="e">
        <f>IF(#REF!=8,33,0)</f>
        <v>#REF!</v>
      </c>
      <c r="BN29" s="7" t="e">
        <f>IF(#REF!=9,32,0)</f>
        <v>#REF!</v>
      </c>
      <c r="BO29" s="7" t="e">
        <f>IF(#REF!=10,31,0)</f>
        <v>#REF!</v>
      </c>
      <c r="BP29" s="7" t="e">
        <f>IF(#REF!=11,30,0)</f>
        <v>#REF!</v>
      </c>
      <c r="BQ29" s="7" t="e">
        <f>IF(#REF!=12,29,0)</f>
        <v>#REF!</v>
      </c>
      <c r="BR29" s="7" t="e">
        <f>IF(#REF!=13,28,0)</f>
        <v>#REF!</v>
      </c>
      <c r="BS29" s="7" t="e">
        <f>IF(#REF!=14,27,0)</f>
        <v>#REF!</v>
      </c>
      <c r="BT29" s="7" t="e">
        <f>IF(#REF!=15,26,0)</f>
        <v>#REF!</v>
      </c>
      <c r="BU29" s="7" t="e">
        <f>IF(#REF!=16,25,0)</f>
        <v>#REF!</v>
      </c>
      <c r="BV29" s="7" t="e">
        <f>IF(#REF!=17,24,0)</f>
        <v>#REF!</v>
      </c>
      <c r="BW29" s="7" t="e">
        <f>IF(#REF!=18,23,0)</f>
        <v>#REF!</v>
      </c>
      <c r="BX29" s="7" t="e">
        <f>IF(#REF!=19,22,0)</f>
        <v>#REF!</v>
      </c>
      <c r="BY29" s="7" t="e">
        <f>IF(#REF!=20,21,0)</f>
        <v>#REF!</v>
      </c>
      <c r="BZ29" s="7" t="e">
        <f>IF(#REF!=21,20,0)</f>
        <v>#REF!</v>
      </c>
      <c r="CA29" s="7" t="e">
        <f>IF(#REF!=22,19,0)</f>
        <v>#REF!</v>
      </c>
      <c r="CB29" s="7" t="e">
        <f>IF(#REF!=23,18,0)</f>
        <v>#REF!</v>
      </c>
      <c r="CC29" s="7" t="e">
        <f>IF(#REF!=24,17,0)</f>
        <v>#REF!</v>
      </c>
      <c r="CD29" s="7" t="e">
        <f>IF(#REF!=25,16,0)</f>
        <v>#REF!</v>
      </c>
      <c r="CE29" s="7" t="e">
        <f>IF(#REF!=26,15,0)</f>
        <v>#REF!</v>
      </c>
      <c r="CF29" s="7" t="e">
        <f>IF(#REF!=27,14,0)</f>
        <v>#REF!</v>
      </c>
      <c r="CG29" s="7" t="e">
        <f>IF(#REF!=28,13,0)</f>
        <v>#REF!</v>
      </c>
      <c r="CH29" s="7" t="e">
        <f>IF(#REF!=29,12,0)</f>
        <v>#REF!</v>
      </c>
      <c r="CI29" s="7" t="e">
        <f>IF(#REF!=30,11,0)</f>
        <v>#REF!</v>
      </c>
      <c r="CJ29" s="7" t="e">
        <f>IF(#REF!=31,10,0)</f>
        <v>#REF!</v>
      </c>
      <c r="CK29" s="7" t="e">
        <f>IF(#REF!=32,9,0)</f>
        <v>#REF!</v>
      </c>
      <c r="CL29" s="7" t="e">
        <f>IF(#REF!=33,8,0)</f>
        <v>#REF!</v>
      </c>
      <c r="CM29" s="7" t="e">
        <f>IF(#REF!=34,7,0)</f>
        <v>#REF!</v>
      </c>
      <c r="CN29" s="7" t="e">
        <f>IF(#REF!=35,6,0)</f>
        <v>#REF!</v>
      </c>
      <c r="CO29" s="7" t="e">
        <f>IF(#REF!=36,5,0)</f>
        <v>#REF!</v>
      </c>
      <c r="CP29" s="7" t="e">
        <f>IF(#REF!=37,4,0)</f>
        <v>#REF!</v>
      </c>
      <c r="CQ29" s="7" t="e">
        <f>IF(#REF!=38,3,0)</f>
        <v>#REF!</v>
      </c>
      <c r="CR29" s="7" t="e">
        <f>IF(#REF!=39,2,0)</f>
        <v>#REF!</v>
      </c>
      <c r="CS29" s="7" t="e">
        <f>IF(#REF!=40,1,0)</f>
        <v>#REF!</v>
      </c>
      <c r="CT29" s="7" t="e">
        <f>IF(#REF!&gt;20,0,0)</f>
        <v>#REF!</v>
      </c>
      <c r="CU29" s="7" t="e">
        <f>IF(#REF!="сх",0,0)</f>
        <v>#REF!</v>
      </c>
      <c r="CV29" s="7" t="e">
        <f t="shared" si="2"/>
        <v>#REF!</v>
      </c>
      <c r="CW29" s="7" t="e">
        <f>IF(#REF!=1,45,0)</f>
        <v>#REF!</v>
      </c>
      <c r="CX29" s="7" t="e">
        <f>IF(#REF!=2,42,0)</f>
        <v>#REF!</v>
      </c>
      <c r="CY29" s="7" t="e">
        <f>IF(#REF!=3,40,0)</f>
        <v>#REF!</v>
      </c>
      <c r="CZ29" s="7" t="e">
        <f>IF(#REF!=4,38,0)</f>
        <v>#REF!</v>
      </c>
      <c r="DA29" s="7" t="e">
        <f>IF(#REF!=5,36,0)</f>
        <v>#REF!</v>
      </c>
      <c r="DB29" s="7" t="e">
        <f>IF(#REF!=6,35,0)</f>
        <v>#REF!</v>
      </c>
      <c r="DC29" s="7" t="e">
        <f>IF(#REF!=7,34,0)</f>
        <v>#REF!</v>
      </c>
      <c r="DD29" s="7" t="e">
        <f>IF(#REF!=8,33,0)</f>
        <v>#REF!</v>
      </c>
      <c r="DE29" s="7" t="e">
        <f>IF(#REF!=9,32,0)</f>
        <v>#REF!</v>
      </c>
      <c r="DF29" s="7" t="e">
        <f>IF(#REF!=10,31,0)</f>
        <v>#REF!</v>
      </c>
      <c r="DG29" s="7" t="e">
        <f>IF(#REF!=11,30,0)</f>
        <v>#REF!</v>
      </c>
      <c r="DH29" s="7" t="e">
        <f>IF(#REF!=12,29,0)</f>
        <v>#REF!</v>
      </c>
      <c r="DI29" s="7" t="e">
        <f>IF(#REF!=13,28,0)</f>
        <v>#REF!</v>
      </c>
      <c r="DJ29" s="7" t="e">
        <f>IF(#REF!=14,27,0)</f>
        <v>#REF!</v>
      </c>
      <c r="DK29" s="7" t="e">
        <f>IF(#REF!=15,26,0)</f>
        <v>#REF!</v>
      </c>
      <c r="DL29" s="7" t="e">
        <f>IF(#REF!=16,25,0)</f>
        <v>#REF!</v>
      </c>
      <c r="DM29" s="7" t="e">
        <f>IF(#REF!=17,24,0)</f>
        <v>#REF!</v>
      </c>
      <c r="DN29" s="7" t="e">
        <f>IF(#REF!=18,23,0)</f>
        <v>#REF!</v>
      </c>
      <c r="DO29" s="7" t="e">
        <f>IF(#REF!=19,22,0)</f>
        <v>#REF!</v>
      </c>
      <c r="DP29" s="7" t="e">
        <f>IF(#REF!=20,21,0)</f>
        <v>#REF!</v>
      </c>
      <c r="DQ29" s="7" t="e">
        <f>IF(#REF!=21,20,0)</f>
        <v>#REF!</v>
      </c>
      <c r="DR29" s="7" t="e">
        <f>IF(#REF!=22,19,0)</f>
        <v>#REF!</v>
      </c>
      <c r="DS29" s="7" t="e">
        <f>IF(#REF!=23,18,0)</f>
        <v>#REF!</v>
      </c>
      <c r="DT29" s="7" t="e">
        <f>IF(#REF!=24,17,0)</f>
        <v>#REF!</v>
      </c>
      <c r="DU29" s="7" t="e">
        <f>IF(#REF!=25,16,0)</f>
        <v>#REF!</v>
      </c>
      <c r="DV29" s="7" t="e">
        <f>IF(#REF!=26,15,0)</f>
        <v>#REF!</v>
      </c>
      <c r="DW29" s="7" t="e">
        <f>IF(#REF!=27,14,0)</f>
        <v>#REF!</v>
      </c>
      <c r="DX29" s="7" t="e">
        <f>IF(#REF!=28,13,0)</f>
        <v>#REF!</v>
      </c>
      <c r="DY29" s="7" t="e">
        <f>IF(#REF!=29,12,0)</f>
        <v>#REF!</v>
      </c>
      <c r="DZ29" s="7" t="e">
        <f>IF(#REF!=30,11,0)</f>
        <v>#REF!</v>
      </c>
      <c r="EA29" s="7" t="e">
        <f>IF(#REF!=31,10,0)</f>
        <v>#REF!</v>
      </c>
      <c r="EB29" s="7" t="e">
        <f>IF(#REF!=32,9,0)</f>
        <v>#REF!</v>
      </c>
      <c r="EC29" s="7" t="e">
        <f>IF(#REF!=33,8,0)</f>
        <v>#REF!</v>
      </c>
      <c r="ED29" s="7" t="e">
        <f>IF(#REF!=34,7,0)</f>
        <v>#REF!</v>
      </c>
      <c r="EE29" s="7" t="e">
        <f>IF(#REF!=35,6,0)</f>
        <v>#REF!</v>
      </c>
      <c r="EF29" s="7" t="e">
        <f>IF(#REF!=36,5,0)</f>
        <v>#REF!</v>
      </c>
      <c r="EG29" s="7" t="e">
        <f>IF(#REF!=37,4,0)</f>
        <v>#REF!</v>
      </c>
      <c r="EH29" s="7" t="e">
        <f>IF(#REF!=38,3,0)</f>
        <v>#REF!</v>
      </c>
      <c r="EI29" s="7" t="e">
        <f>IF(#REF!=39,2,0)</f>
        <v>#REF!</v>
      </c>
      <c r="EJ29" s="7" t="e">
        <f>IF(#REF!=40,1,0)</f>
        <v>#REF!</v>
      </c>
      <c r="EK29" s="7" t="e">
        <f>IF(#REF!&gt;20,0,0)</f>
        <v>#REF!</v>
      </c>
      <c r="EL29" s="7" t="e">
        <f>IF(#REF!="сх",0,0)</f>
        <v>#REF!</v>
      </c>
      <c r="EM29" s="7" t="e">
        <f t="shared" si="3"/>
        <v>#REF!</v>
      </c>
      <c r="EN29" s="7"/>
      <c r="EO29" s="7" t="e">
        <f>IF(#REF!="сх","ноль",IF(#REF!&gt;0,#REF!,"Ноль"))</f>
        <v>#REF!</v>
      </c>
      <c r="EP29" s="7" t="e">
        <f>IF(#REF!="сх","ноль",IF(#REF!&gt;0,#REF!,"Ноль"))</f>
        <v>#REF!</v>
      </c>
      <c r="EQ29" s="7"/>
      <c r="ER29" s="7" t="e">
        <f t="shared" si="4"/>
        <v>#REF!</v>
      </c>
      <c r="ES29" s="7" t="e">
        <f>IF(#REF!=#REF!,IF(#REF!&lt;#REF!,#REF!,EW29),#REF!)</f>
        <v>#REF!</v>
      </c>
      <c r="ET29" s="7" t="e">
        <f>IF(#REF!=#REF!,IF(#REF!&lt;#REF!,0,1))</f>
        <v>#REF!</v>
      </c>
      <c r="EU29" s="7" t="e">
        <f>IF(AND(ER29&gt;=21,ER29&lt;&gt;0),ER29,IF(#REF!&lt;#REF!,"СТОП",ES29+ET29))</f>
        <v>#REF!</v>
      </c>
      <c r="EV29" s="7"/>
      <c r="EW29" s="7">
        <v>15</v>
      </c>
      <c r="EX29" s="7">
        <v>16</v>
      </c>
      <c r="EY29" s="7"/>
      <c r="EZ29" s="9" t="e">
        <f>IF(#REF!=1,25,0)</f>
        <v>#REF!</v>
      </c>
      <c r="FA29" s="9" t="e">
        <f>IF(#REF!=2,22,0)</f>
        <v>#REF!</v>
      </c>
      <c r="FB29" s="9" t="e">
        <f>IF(#REF!=3,20,0)</f>
        <v>#REF!</v>
      </c>
      <c r="FC29" s="9" t="e">
        <f>IF(#REF!=4,18,0)</f>
        <v>#REF!</v>
      </c>
      <c r="FD29" s="9" t="e">
        <f>IF(#REF!=5,16,0)</f>
        <v>#REF!</v>
      </c>
      <c r="FE29" s="9" t="e">
        <f>IF(#REF!=6,15,0)</f>
        <v>#REF!</v>
      </c>
      <c r="FF29" s="9" t="e">
        <f>IF(#REF!=7,14,0)</f>
        <v>#REF!</v>
      </c>
      <c r="FG29" s="9" t="e">
        <f>IF(#REF!=8,13,0)</f>
        <v>#REF!</v>
      </c>
      <c r="FH29" s="9" t="e">
        <f>IF(#REF!=9,12,0)</f>
        <v>#REF!</v>
      </c>
      <c r="FI29" s="9" t="e">
        <f>IF(#REF!=10,11,0)</f>
        <v>#REF!</v>
      </c>
      <c r="FJ29" s="9" t="e">
        <f>IF(#REF!=11,10,0)</f>
        <v>#REF!</v>
      </c>
      <c r="FK29" s="9" t="e">
        <f>IF(#REF!=12,9,0)</f>
        <v>#REF!</v>
      </c>
      <c r="FL29" s="9" t="e">
        <f>IF(#REF!=13,8,0)</f>
        <v>#REF!</v>
      </c>
      <c r="FM29" s="9" t="e">
        <f>IF(#REF!=14,7,0)</f>
        <v>#REF!</v>
      </c>
      <c r="FN29" s="9" t="e">
        <f>IF(#REF!=15,6,0)</f>
        <v>#REF!</v>
      </c>
      <c r="FO29" s="9" t="e">
        <f>IF(#REF!=16,5,0)</f>
        <v>#REF!</v>
      </c>
      <c r="FP29" s="9" t="e">
        <f>IF(#REF!=17,4,0)</f>
        <v>#REF!</v>
      </c>
      <c r="FQ29" s="9" t="e">
        <f>IF(#REF!=18,3,0)</f>
        <v>#REF!</v>
      </c>
      <c r="FR29" s="9" t="e">
        <f>IF(#REF!=19,2,0)</f>
        <v>#REF!</v>
      </c>
      <c r="FS29" s="9" t="e">
        <f>IF(#REF!=20,1,0)</f>
        <v>#REF!</v>
      </c>
      <c r="FT29" s="9" t="e">
        <f>IF(#REF!&gt;20,0,0)</f>
        <v>#REF!</v>
      </c>
      <c r="FU29" s="9" t="e">
        <f>IF(#REF!="сх",0,0)</f>
        <v>#REF!</v>
      </c>
      <c r="FV29" s="9" t="e">
        <f t="shared" si="5"/>
        <v>#REF!</v>
      </c>
      <c r="FW29" s="9" t="e">
        <f>IF(#REF!=1,25,0)</f>
        <v>#REF!</v>
      </c>
      <c r="FX29" s="9" t="e">
        <f>IF(#REF!=2,22,0)</f>
        <v>#REF!</v>
      </c>
      <c r="FY29" s="9" t="e">
        <f>IF(#REF!=3,20,0)</f>
        <v>#REF!</v>
      </c>
      <c r="FZ29" s="9" t="e">
        <f>IF(#REF!=4,18,0)</f>
        <v>#REF!</v>
      </c>
      <c r="GA29" s="9" t="e">
        <f>IF(#REF!=5,16,0)</f>
        <v>#REF!</v>
      </c>
      <c r="GB29" s="9" t="e">
        <f>IF(#REF!=6,15,0)</f>
        <v>#REF!</v>
      </c>
      <c r="GC29" s="9" t="e">
        <f>IF(#REF!=7,14,0)</f>
        <v>#REF!</v>
      </c>
      <c r="GD29" s="9" t="e">
        <f>IF(#REF!=8,13,0)</f>
        <v>#REF!</v>
      </c>
      <c r="GE29" s="9" t="e">
        <f>IF(#REF!=9,12,0)</f>
        <v>#REF!</v>
      </c>
      <c r="GF29" s="9" t="e">
        <f>IF(#REF!=10,11,0)</f>
        <v>#REF!</v>
      </c>
      <c r="GG29" s="9" t="e">
        <f>IF(#REF!=11,10,0)</f>
        <v>#REF!</v>
      </c>
      <c r="GH29" s="9" t="e">
        <f>IF(#REF!=12,9,0)</f>
        <v>#REF!</v>
      </c>
      <c r="GI29" s="9" t="e">
        <f>IF(#REF!=13,8,0)</f>
        <v>#REF!</v>
      </c>
      <c r="GJ29" s="9" t="e">
        <f>IF(#REF!=14,7,0)</f>
        <v>#REF!</v>
      </c>
      <c r="GK29" s="9" t="e">
        <f>IF(#REF!=15,6,0)</f>
        <v>#REF!</v>
      </c>
      <c r="GL29" s="9" t="e">
        <f>IF(#REF!=16,5,0)</f>
        <v>#REF!</v>
      </c>
      <c r="GM29" s="9" t="e">
        <f>IF(#REF!=17,4,0)</f>
        <v>#REF!</v>
      </c>
      <c r="GN29" s="9" t="e">
        <f>IF(#REF!=18,3,0)</f>
        <v>#REF!</v>
      </c>
      <c r="GO29" s="9" t="e">
        <f>IF(#REF!=19,2,0)</f>
        <v>#REF!</v>
      </c>
      <c r="GP29" s="9" t="e">
        <f>IF(#REF!=20,1,0)</f>
        <v>#REF!</v>
      </c>
      <c r="GQ29" s="9" t="e">
        <f>IF(#REF!&gt;20,0,0)</f>
        <v>#REF!</v>
      </c>
      <c r="GR29" s="9" t="e">
        <f>IF(#REF!="сх",0,0)</f>
        <v>#REF!</v>
      </c>
      <c r="GS29" s="9" t="e">
        <f t="shared" si="6"/>
        <v>#REF!</v>
      </c>
      <c r="GT29" s="9" t="e">
        <f>IF(#REF!=1,100,0)</f>
        <v>#REF!</v>
      </c>
      <c r="GU29" s="9" t="e">
        <f>IF(#REF!=2,98,0)</f>
        <v>#REF!</v>
      </c>
      <c r="GV29" s="9" t="e">
        <f>IF(#REF!=3,95,0)</f>
        <v>#REF!</v>
      </c>
      <c r="GW29" s="9" t="e">
        <f>IF(#REF!=4,93,0)</f>
        <v>#REF!</v>
      </c>
      <c r="GX29" s="9" t="e">
        <f>IF(#REF!=5,90,0)</f>
        <v>#REF!</v>
      </c>
      <c r="GY29" s="9" t="e">
        <f>IF(#REF!=6,88,0)</f>
        <v>#REF!</v>
      </c>
      <c r="GZ29" s="9" t="e">
        <f>IF(#REF!=7,85,0)</f>
        <v>#REF!</v>
      </c>
      <c r="HA29" s="9" t="e">
        <f>IF(#REF!=8,83,0)</f>
        <v>#REF!</v>
      </c>
      <c r="HB29" s="9" t="e">
        <f>IF(#REF!=9,80,0)</f>
        <v>#REF!</v>
      </c>
      <c r="HC29" s="9" t="e">
        <f>IF(#REF!=10,78,0)</f>
        <v>#REF!</v>
      </c>
      <c r="HD29" s="9" t="e">
        <f>IF(#REF!=11,75,0)</f>
        <v>#REF!</v>
      </c>
      <c r="HE29" s="9" t="e">
        <f>IF(#REF!=12,73,0)</f>
        <v>#REF!</v>
      </c>
      <c r="HF29" s="9" t="e">
        <f>IF(#REF!=13,70,0)</f>
        <v>#REF!</v>
      </c>
      <c r="HG29" s="9" t="e">
        <f>IF(#REF!=14,68,0)</f>
        <v>#REF!</v>
      </c>
      <c r="HH29" s="9" t="e">
        <f>IF(#REF!=15,65,0)</f>
        <v>#REF!</v>
      </c>
      <c r="HI29" s="9" t="e">
        <f>IF(#REF!=16,63,0)</f>
        <v>#REF!</v>
      </c>
      <c r="HJ29" s="9" t="e">
        <f>IF(#REF!=17,60,0)</f>
        <v>#REF!</v>
      </c>
      <c r="HK29" s="9" t="e">
        <f>IF(#REF!=18,58,0)</f>
        <v>#REF!</v>
      </c>
      <c r="HL29" s="9" t="e">
        <f>IF(#REF!=19,55,0)</f>
        <v>#REF!</v>
      </c>
      <c r="HM29" s="9" t="e">
        <f>IF(#REF!=20,53,0)</f>
        <v>#REF!</v>
      </c>
      <c r="HN29" s="9" t="e">
        <f>IF(#REF!&gt;20,0,0)</f>
        <v>#REF!</v>
      </c>
      <c r="HO29" s="9" t="e">
        <f>IF(#REF!="сх",0,0)</f>
        <v>#REF!</v>
      </c>
      <c r="HP29" s="9" t="e">
        <f t="shared" si="7"/>
        <v>#REF!</v>
      </c>
      <c r="HQ29" s="9" t="e">
        <f>IF(#REF!=1,100,0)</f>
        <v>#REF!</v>
      </c>
      <c r="HR29" s="9" t="e">
        <f>IF(#REF!=2,98,0)</f>
        <v>#REF!</v>
      </c>
      <c r="HS29" s="9" t="e">
        <f>IF(#REF!=3,95,0)</f>
        <v>#REF!</v>
      </c>
      <c r="HT29" s="9" t="e">
        <f>IF(#REF!=4,93,0)</f>
        <v>#REF!</v>
      </c>
      <c r="HU29" s="9" t="e">
        <f>IF(#REF!=5,90,0)</f>
        <v>#REF!</v>
      </c>
      <c r="HV29" s="9" t="e">
        <f>IF(#REF!=6,88,0)</f>
        <v>#REF!</v>
      </c>
      <c r="HW29" s="9" t="e">
        <f>IF(#REF!=7,85,0)</f>
        <v>#REF!</v>
      </c>
      <c r="HX29" s="9" t="e">
        <f>IF(#REF!=8,83,0)</f>
        <v>#REF!</v>
      </c>
      <c r="HY29" s="9" t="e">
        <f>IF(#REF!=9,80,0)</f>
        <v>#REF!</v>
      </c>
      <c r="HZ29" s="9" t="e">
        <f>IF(#REF!=10,78,0)</f>
        <v>#REF!</v>
      </c>
      <c r="IA29" s="9" t="e">
        <f>IF(#REF!=11,75,0)</f>
        <v>#REF!</v>
      </c>
      <c r="IB29" s="9" t="e">
        <f>IF(#REF!=12,73,0)</f>
        <v>#REF!</v>
      </c>
      <c r="IC29" s="9" t="e">
        <f>IF(#REF!=13,70,0)</f>
        <v>#REF!</v>
      </c>
      <c r="ID29" s="9" t="e">
        <f>IF(#REF!=14,68,0)</f>
        <v>#REF!</v>
      </c>
      <c r="IE29" s="9" t="e">
        <f>IF(#REF!=15,65,0)</f>
        <v>#REF!</v>
      </c>
      <c r="IF29" s="9" t="e">
        <f>IF(#REF!=16,63,0)</f>
        <v>#REF!</v>
      </c>
      <c r="IG29" s="9" t="e">
        <f>IF(#REF!=17,60,0)</f>
        <v>#REF!</v>
      </c>
      <c r="IH29" s="9" t="e">
        <f>IF(#REF!=18,58,0)</f>
        <v>#REF!</v>
      </c>
      <c r="II29" s="9" t="e">
        <f>IF(#REF!=19,55,0)</f>
        <v>#REF!</v>
      </c>
      <c r="IJ29" s="9" t="e">
        <f>IF(#REF!=20,53,0)</f>
        <v>#REF!</v>
      </c>
      <c r="IK29" s="9" t="e">
        <f>IF(#REF!&gt;20,0,0)</f>
        <v>#REF!</v>
      </c>
      <c r="IL29" s="9" t="e">
        <f>IF(#REF!="сх",0,0)</f>
        <v>#REF!</v>
      </c>
      <c r="IM29" s="9" t="e">
        <f t="shared" si="8"/>
        <v>#REF!</v>
      </c>
      <c r="IN29" s="7"/>
      <c r="IO29" s="7"/>
      <c r="IP29" s="7"/>
      <c r="IQ29" s="7"/>
      <c r="IR29" s="7"/>
      <c r="IS29" s="7"/>
      <c r="IT29" s="7"/>
      <c r="IU29" s="7"/>
      <c r="IV29" s="7"/>
    </row>
    <row r="30" spans="1:256" s="1" customFormat="1" ht="35.25">
      <c r="A30" s="52">
        <v>20</v>
      </c>
      <c r="B30" s="53">
        <v>731</v>
      </c>
      <c r="C30" s="62" t="s">
        <v>90</v>
      </c>
      <c r="D30" s="53" t="s">
        <v>37</v>
      </c>
      <c r="E30" s="54" t="s">
        <v>58</v>
      </c>
      <c r="F30" s="66" t="s">
        <v>72</v>
      </c>
      <c r="G30" s="62" t="s">
        <v>42</v>
      </c>
      <c r="H30" s="53" t="s">
        <v>71</v>
      </c>
      <c r="I30" s="6" t="e">
        <f>#REF!+#REF!</f>
        <v>#REF!</v>
      </c>
      <c r="J30" s="7"/>
      <c r="K30" s="8"/>
      <c r="L30" s="7" t="e">
        <f>IF(#REF!=1,25,0)</f>
        <v>#REF!</v>
      </c>
      <c r="M30" s="7" t="e">
        <f>IF(#REF!=2,22,0)</f>
        <v>#REF!</v>
      </c>
      <c r="N30" s="7" t="e">
        <f>IF(#REF!=3,20,0)</f>
        <v>#REF!</v>
      </c>
      <c r="O30" s="7" t="e">
        <f>IF(#REF!=4,18,0)</f>
        <v>#REF!</v>
      </c>
      <c r="P30" s="7" t="e">
        <f>IF(#REF!=5,16,0)</f>
        <v>#REF!</v>
      </c>
      <c r="Q30" s="7" t="e">
        <f>IF(#REF!=6,15,0)</f>
        <v>#REF!</v>
      </c>
      <c r="R30" s="7" t="e">
        <f>IF(#REF!=7,14,0)</f>
        <v>#REF!</v>
      </c>
      <c r="S30" s="7" t="e">
        <f>IF(#REF!=8,13,0)</f>
        <v>#REF!</v>
      </c>
      <c r="T30" s="7" t="e">
        <f>IF(#REF!=9,12,0)</f>
        <v>#REF!</v>
      </c>
      <c r="U30" s="7" t="e">
        <f>IF(#REF!=10,11,0)</f>
        <v>#REF!</v>
      </c>
      <c r="V30" s="7" t="e">
        <f>IF(#REF!=11,10,0)</f>
        <v>#REF!</v>
      </c>
      <c r="W30" s="7" t="e">
        <f>IF(#REF!=12,9,0)</f>
        <v>#REF!</v>
      </c>
      <c r="X30" s="7" t="e">
        <f>IF(#REF!=13,8,0)</f>
        <v>#REF!</v>
      </c>
      <c r="Y30" s="7" t="e">
        <f>IF(#REF!=14,7,0)</f>
        <v>#REF!</v>
      </c>
      <c r="Z30" s="7" t="e">
        <f>IF(#REF!=15,6,0)</f>
        <v>#REF!</v>
      </c>
      <c r="AA30" s="7" t="e">
        <f>IF(#REF!=16,5,0)</f>
        <v>#REF!</v>
      </c>
      <c r="AB30" s="7" t="e">
        <f>IF(#REF!=17,4,0)</f>
        <v>#REF!</v>
      </c>
      <c r="AC30" s="7" t="e">
        <f>IF(#REF!=18,3,0)</f>
        <v>#REF!</v>
      </c>
      <c r="AD30" s="7" t="e">
        <f>IF(#REF!=19,2,0)</f>
        <v>#REF!</v>
      </c>
      <c r="AE30" s="7" t="e">
        <f>IF(#REF!=20,1,0)</f>
        <v>#REF!</v>
      </c>
      <c r="AF30" s="7" t="e">
        <f>IF(#REF!&gt;20,0,0)</f>
        <v>#REF!</v>
      </c>
      <c r="AG30" s="7" t="e">
        <f>IF(#REF!="сх",0,0)</f>
        <v>#REF!</v>
      </c>
      <c r="AH30" s="7" t="e">
        <f t="shared" si="0"/>
        <v>#REF!</v>
      </c>
      <c r="AI30" s="7" t="e">
        <f>IF(#REF!=1,25,0)</f>
        <v>#REF!</v>
      </c>
      <c r="AJ30" s="7" t="e">
        <f>IF(#REF!=2,22,0)</f>
        <v>#REF!</v>
      </c>
      <c r="AK30" s="7" t="e">
        <f>IF(#REF!=3,20,0)</f>
        <v>#REF!</v>
      </c>
      <c r="AL30" s="7" t="e">
        <f>IF(#REF!=4,18,0)</f>
        <v>#REF!</v>
      </c>
      <c r="AM30" s="7" t="e">
        <f>IF(#REF!=5,16,0)</f>
        <v>#REF!</v>
      </c>
      <c r="AN30" s="7" t="e">
        <f>IF(#REF!=6,15,0)</f>
        <v>#REF!</v>
      </c>
      <c r="AO30" s="7" t="e">
        <f>IF(#REF!=7,14,0)</f>
        <v>#REF!</v>
      </c>
      <c r="AP30" s="7" t="e">
        <f>IF(#REF!=8,13,0)</f>
        <v>#REF!</v>
      </c>
      <c r="AQ30" s="7" t="e">
        <f>IF(#REF!=9,12,0)</f>
        <v>#REF!</v>
      </c>
      <c r="AR30" s="7" t="e">
        <f>IF(#REF!=10,11,0)</f>
        <v>#REF!</v>
      </c>
      <c r="AS30" s="7" t="e">
        <f>IF(#REF!=11,10,0)</f>
        <v>#REF!</v>
      </c>
      <c r="AT30" s="7" t="e">
        <f>IF(#REF!=12,9,0)</f>
        <v>#REF!</v>
      </c>
      <c r="AU30" s="7" t="e">
        <f>IF(#REF!=13,8,0)</f>
        <v>#REF!</v>
      </c>
      <c r="AV30" s="7" t="e">
        <f>IF(#REF!=14,7,0)</f>
        <v>#REF!</v>
      </c>
      <c r="AW30" s="7" t="e">
        <f>IF(#REF!=15,6,0)</f>
        <v>#REF!</v>
      </c>
      <c r="AX30" s="7" t="e">
        <f>IF(#REF!=16,5,0)</f>
        <v>#REF!</v>
      </c>
      <c r="AY30" s="7" t="e">
        <f>IF(#REF!=17,4,0)</f>
        <v>#REF!</v>
      </c>
      <c r="AZ30" s="7" t="e">
        <f>IF(#REF!=18,3,0)</f>
        <v>#REF!</v>
      </c>
      <c r="BA30" s="7" t="e">
        <f>IF(#REF!=19,2,0)</f>
        <v>#REF!</v>
      </c>
      <c r="BB30" s="7" t="e">
        <f>IF(#REF!=20,1,0)</f>
        <v>#REF!</v>
      </c>
      <c r="BC30" s="7" t="e">
        <f>IF(#REF!&gt;20,0,0)</f>
        <v>#REF!</v>
      </c>
      <c r="BD30" s="7" t="e">
        <f>IF(#REF!="сх",0,0)</f>
        <v>#REF!</v>
      </c>
      <c r="BE30" s="7" t="e">
        <f t="shared" si="1"/>
        <v>#REF!</v>
      </c>
      <c r="BF30" s="7" t="e">
        <f>IF(#REF!=1,45,0)</f>
        <v>#REF!</v>
      </c>
      <c r="BG30" s="7" t="e">
        <f>IF(#REF!=2,42,0)</f>
        <v>#REF!</v>
      </c>
      <c r="BH30" s="7" t="e">
        <f>IF(#REF!=3,40,0)</f>
        <v>#REF!</v>
      </c>
      <c r="BI30" s="7" t="e">
        <f>IF(#REF!=4,38,0)</f>
        <v>#REF!</v>
      </c>
      <c r="BJ30" s="7" t="e">
        <f>IF(#REF!=5,36,0)</f>
        <v>#REF!</v>
      </c>
      <c r="BK30" s="7" t="e">
        <f>IF(#REF!=6,35,0)</f>
        <v>#REF!</v>
      </c>
      <c r="BL30" s="7" t="e">
        <f>IF(#REF!=7,34,0)</f>
        <v>#REF!</v>
      </c>
      <c r="BM30" s="7" t="e">
        <f>IF(#REF!=8,33,0)</f>
        <v>#REF!</v>
      </c>
      <c r="BN30" s="7" t="e">
        <f>IF(#REF!=9,32,0)</f>
        <v>#REF!</v>
      </c>
      <c r="BO30" s="7" t="e">
        <f>IF(#REF!=10,31,0)</f>
        <v>#REF!</v>
      </c>
      <c r="BP30" s="7" t="e">
        <f>IF(#REF!=11,30,0)</f>
        <v>#REF!</v>
      </c>
      <c r="BQ30" s="7" t="e">
        <f>IF(#REF!=12,29,0)</f>
        <v>#REF!</v>
      </c>
      <c r="BR30" s="7" t="e">
        <f>IF(#REF!=13,28,0)</f>
        <v>#REF!</v>
      </c>
      <c r="BS30" s="7" t="e">
        <f>IF(#REF!=14,27,0)</f>
        <v>#REF!</v>
      </c>
      <c r="BT30" s="7" t="e">
        <f>IF(#REF!=15,26,0)</f>
        <v>#REF!</v>
      </c>
      <c r="BU30" s="7" t="e">
        <f>IF(#REF!=16,25,0)</f>
        <v>#REF!</v>
      </c>
      <c r="BV30" s="7" t="e">
        <f>IF(#REF!=17,24,0)</f>
        <v>#REF!</v>
      </c>
      <c r="BW30" s="7" t="e">
        <f>IF(#REF!=18,23,0)</f>
        <v>#REF!</v>
      </c>
      <c r="BX30" s="7" t="e">
        <f>IF(#REF!=19,22,0)</f>
        <v>#REF!</v>
      </c>
      <c r="BY30" s="7" t="e">
        <f>IF(#REF!=20,21,0)</f>
        <v>#REF!</v>
      </c>
      <c r="BZ30" s="7" t="e">
        <f>IF(#REF!=21,20,0)</f>
        <v>#REF!</v>
      </c>
      <c r="CA30" s="7" t="e">
        <f>IF(#REF!=22,19,0)</f>
        <v>#REF!</v>
      </c>
      <c r="CB30" s="7" t="e">
        <f>IF(#REF!=23,18,0)</f>
        <v>#REF!</v>
      </c>
      <c r="CC30" s="7" t="e">
        <f>IF(#REF!=24,17,0)</f>
        <v>#REF!</v>
      </c>
      <c r="CD30" s="7" t="e">
        <f>IF(#REF!=25,16,0)</f>
        <v>#REF!</v>
      </c>
      <c r="CE30" s="7" t="e">
        <f>IF(#REF!=26,15,0)</f>
        <v>#REF!</v>
      </c>
      <c r="CF30" s="7" t="e">
        <f>IF(#REF!=27,14,0)</f>
        <v>#REF!</v>
      </c>
      <c r="CG30" s="7" t="e">
        <f>IF(#REF!=28,13,0)</f>
        <v>#REF!</v>
      </c>
      <c r="CH30" s="7" t="e">
        <f>IF(#REF!=29,12,0)</f>
        <v>#REF!</v>
      </c>
      <c r="CI30" s="7" t="e">
        <f>IF(#REF!=30,11,0)</f>
        <v>#REF!</v>
      </c>
      <c r="CJ30" s="7" t="e">
        <f>IF(#REF!=31,10,0)</f>
        <v>#REF!</v>
      </c>
      <c r="CK30" s="7" t="e">
        <f>IF(#REF!=32,9,0)</f>
        <v>#REF!</v>
      </c>
      <c r="CL30" s="7" t="e">
        <f>IF(#REF!=33,8,0)</f>
        <v>#REF!</v>
      </c>
      <c r="CM30" s="7" t="e">
        <f>IF(#REF!=34,7,0)</f>
        <v>#REF!</v>
      </c>
      <c r="CN30" s="7" t="e">
        <f>IF(#REF!=35,6,0)</f>
        <v>#REF!</v>
      </c>
      <c r="CO30" s="7" t="e">
        <f>IF(#REF!=36,5,0)</f>
        <v>#REF!</v>
      </c>
      <c r="CP30" s="7" t="e">
        <f>IF(#REF!=37,4,0)</f>
        <v>#REF!</v>
      </c>
      <c r="CQ30" s="7" t="e">
        <f>IF(#REF!=38,3,0)</f>
        <v>#REF!</v>
      </c>
      <c r="CR30" s="7" t="e">
        <f>IF(#REF!=39,2,0)</f>
        <v>#REF!</v>
      </c>
      <c r="CS30" s="7" t="e">
        <f>IF(#REF!=40,1,0)</f>
        <v>#REF!</v>
      </c>
      <c r="CT30" s="7" t="e">
        <f>IF(#REF!&gt;20,0,0)</f>
        <v>#REF!</v>
      </c>
      <c r="CU30" s="7" t="e">
        <f>IF(#REF!="сх",0,0)</f>
        <v>#REF!</v>
      </c>
      <c r="CV30" s="7" t="e">
        <f t="shared" si="2"/>
        <v>#REF!</v>
      </c>
      <c r="CW30" s="7" t="e">
        <f>IF(#REF!=1,45,0)</f>
        <v>#REF!</v>
      </c>
      <c r="CX30" s="7" t="e">
        <f>IF(#REF!=2,42,0)</f>
        <v>#REF!</v>
      </c>
      <c r="CY30" s="7" t="e">
        <f>IF(#REF!=3,40,0)</f>
        <v>#REF!</v>
      </c>
      <c r="CZ30" s="7" t="e">
        <f>IF(#REF!=4,38,0)</f>
        <v>#REF!</v>
      </c>
      <c r="DA30" s="7" t="e">
        <f>IF(#REF!=5,36,0)</f>
        <v>#REF!</v>
      </c>
      <c r="DB30" s="7" t="e">
        <f>IF(#REF!=6,35,0)</f>
        <v>#REF!</v>
      </c>
      <c r="DC30" s="7" t="e">
        <f>IF(#REF!=7,34,0)</f>
        <v>#REF!</v>
      </c>
      <c r="DD30" s="7" t="e">
        <f>IF(#REF!=8,33,0)</f>
        <v>#REF!</v>
      </c>
      <c r="DE30" s="7" t="e">
        <f>IF(#REF!=9,32,0)</f>
        <v>#REF!</v>
      </c>
      <c r="DF30" s="7" t="e">
        <f>IF(#REF!=10,31,0)</f>
        <v>#REF!</v>
      </c>
      <c r="DG30" s="7" t="e">
        <f>IF(#REF!=11,30,0)</f>
        <v>#REF!</v>
      </c>
      <c r="DH30" s="7" t="e">
        <f>IF(#REF!=12,29,0)</f>
        <v>#REF!</v>
      </c>
      <c r="DI30" s="7" t="e">
        <f>IF(#REF!=13,28,0)</f>
        <v>#REF!</v>
      </c>
      <c r="DJ30" s="7" t="e">
        <f>IF(#REF!=14,27,0)</f>
        <v>#REF!</v>
      </c>
      <c r="DK30" s="7" t="e">
        <f>IF(#REF!=15,26,0)</f>
        <v>#REF!</v>
      </c>
      <c r="DL30" s="7" t="e">
        <f>IF(#REF!=16,25,0)</f>
        <v>#REF!</v>
      </c>
      <c r="DM30" s="7" t="e">
        <f>IF(#REF!=17,24,0)</f>
        <v>#REF!</v>
      </c>
      <c r="DN30" s="7" t="e">
        <f>IF(#REF!=18,23,0)</f>
        <v>#REF!</v>
      </c>
      <c r="DO30" s="7" t="e">
        <f>IF(#REF!=19,22,0)</f>
        <v>#REF!</v>
      </c>
      <c r="DP30" s="7" t="e">
        <f>IF(#REF!=20,21,0)</f>
        <v>#REF!</v>
      </c>
      <c r="DQ30" s="7" t="e">
        <f>IF(#REF!=21,20,0)</f>
        <v>#REF!</v>
      </c>
      <c r="DR30" s="7" t="e">
        <f>IF(#REF!=22,19,0)</f>
        <v>#REF!</v>
      </c>
      <c r="DS30" s="7" t="e">
        <f>IF(#REF!=23,18,0)</f>
        <v>#REF!</v>
      </c>
      <c r="DT30" s="7" t="e">
        <f>IF(#REF!=24,17,0)</f>
        <v>#REF!</v>
      </c>
      <c r="DU30" s="7" t="e">
        <f>IF(#REF!=25,16,0)</f>
        <v>#REF!</v>
      </c>
      <c r="DV30" s="7" t="e">
        <f>IF(#REF!=26,15,0)</f>
        <v>#REF!</v>
      </c>
      <c r="DW30" s="7" t="e">
        <f>IF(#REF!=27,14,0)</f>
        <v>#REF!</v>
      </c>
      <c r="DX30" s="7" t="e">
        <f>IF(#REF!=28,13,0)</f>
        <v>#REF!</v>
      </c>
      <c r="DY30" s="7" t="e">
        <f>IF(#REF!=29,12,0)</f>
        <v>#REF!</v>
      </c>
      <c r="DZ30" s="7" t="e">
        <f>IF(#REF!=30,11,0)</f>
        <v>#REF!</v>
      </c>
      <c r="EA30" s="7" t="e">
        <f>IF(#REF!=31,10,0)</f>
        <v>#REF!</v>
      </c>
      <c r="EB30" s="7" t="e">
        <f>IF(#REF!=32,9,0)</f>
        <v>#REF!</v>
      </c>
      <c r="EC30" s="7" t="e">
        <f>IF(#REF!=33,8,0)</f>
        <v>#REF!</v>
      </c>
      <c r="ED30" s="7" t="e">
        <f>IF(#REF!=34,7,0)</f>
        <v>#REF!</v>
      </c>
      <c r="EE30" s="7" t="e">
        <f>IF(#REF!=35,6,0)</f>
        <v>#REF!</v>
      </c>
      <c r="EF30" s="7" t="e">
        <f>IF(#REF!=36,5,0)</f>
        <v>#REF!</v>
      </c>
      <c r="EG30" s="7" t="e">
        <f>IF(#REF!=37,4,0)</f>
        <v>#REF!</v>
      </c>
      <c r="EH30" s="7" t="e">
        <f>IF(#REF!=38,3,0)</f>
        <v>#REF!</v>
      </c>
      <c r="EI30" s="7" t="e">
        <f>IF(#REF!=39,2,0)</f>
        <v>#REF!</v>
      </c>
      <c r="EJ30" s="7" t="e">
        <f>IF(#REF!=40,1,0)</f>
        <v>#REF!</v>
      </c>
      <c r="EK30" s="7" t="e">
        <f>IF(#REF!&gt;20,0,0)</f>
        <v>#REF!</v>
      </c>
      <c r="EL30" s="7" t="e">
        <f>IF(#REF!="сх",0,0)</f>
        <v>#REF!</v>
      </c>
      <c r="EM30" s="7" t="e">
        <f t="shared" si="3"/>
        <v>#REF!</v>
      </c>
      <c r="EN30" s="7"/>
      <c r="EO30" s="7" t="e">
        <f>IF(#REF!="сх","ноль",IF(#REF!&gt;0,#REF!,"Ноль"))</f>
        <v>#REF!</v>
      </c>
      <c r="EP30" s="7" t="e">
        <f>IF(#REF!="сх","ноль",IF(#REF!&gt;0,#REF!,"Ноль"))</f>
        <v>#REF!</v>
      </c>
      <c r="EQ30" s="7"/>
      <c r="ER30" s="7" t="e">
        <f t="shared" si="4"/>
        <v>#REF!</v>
      </c>
      <c r="ES30" s="7" t="e">
        <f>IF(#REF!=#REF!,IF(#REF!&lt;#REF!,#REF!,EW30),#REF!)</f>
        <v>#REF!</v>
      </c>
      <c r="ET30" s="7" t="e">
        <f>IF(#REF!=#REF!,IF(#REF!&lt;#REF!,0,1))</f>
        <v>#REF!</v>
      </c>
      <c r="EU30" s="7" t="e">
        <f>IF(AND(ER30&gt;=21,ER30&lt;&gt;0),ER30,IF(#REF!&lt;#REF!,"СТОП",ES30+ET30))</f>
        <v>#REF!</v>
      </c>
      <c r="EV30" s="7"/>
      <c r="EW30" s="7">
        <v>15</v>
      </c>
      <c r="EX30" s="7">
        <v>16</v>
      </c>
      <c r="EY30" s="7"/>
      <c r="EZ30" s="9" t="e">
        <f>IF(#REF!=1,25,0)</f>
        <v>#REF!</v>
      </c>
      <c r="FA30" s="9" t="e">
        <f>IF(#REF!=2,22,0)</f>
        <v>#REF!</v>
      </c>
      <c r="FB30" s="9" t="e">
        <f>IF(#REF!=3,20,0)</f>
        <v>#REF!</v>
      </c>
      <c r="FC30" s="9" t="e">
        <f>IF(#REF!=4,18,0)</f>
        <v>#REF!</v>
      </c>
      <c r="FD30" s="9" t="e">
        <f>IF(#REF!=5,16,0)</f>
        <v>#REF!</v>
      </c>
      <c r="FE30" s="9" t="e">
        <f>IF(#REF!=6,15,0)</f>
        <v>#REF!</v>
      </c>
      <c r="FF30" s="9" t="e">
        <f>IF(#REF!=7,14,0)</f>
        <v>#REF!</v>
      </c>
      <c r="FG30" s="9" t="e">
        <f>IF(#REF!=8,13,0)</f>
        <v>#REF!</v>
      </c>
      <c r="FH30" s="9" t="e">
        <f>IF(#REF!=9,12,0)</f>
        <v>#REF!</v>
      </c>
      <c r="FI30" s="9" t="e">
        <f>IF(#REF!=10,11,0)</f>
        <v>#REF!</v>
      </c>
      <c r="FJ30" s="9" t="e">
        <f>IF(#REF!=11,10,0)</f>
        <v>#REF!</v>
      </c>
      <c r="FK30" s="9" t="e">
        <f>IF(#REF!=12,9,0)</f>
        <v>#REF!</v>
      </c>
      <c r="FL30" s="9" t="e">
        <f>IF(#REF!=13,8,0)</f>
        <v>#REF!</v>
      </c>
      <c r="FM30" s="9" t="e">
        <f>IF(#REF!=14,7,0)</f>
        <v>#REF!</v>
      </c>
      <c r="FN30" s="9" t="e">
        <f>IF(#REF!=15,6,0)</f>
        <v>#REF!</v>
      </c>
      <c r="FO30" s="9" t="e">
        <f>IF(#REF!=16,5,0)</f>
        <v>#REF!</v>
      </c>
      <c r="FP30" s="9" t="e">
        <f>IF(#REF!=17,4,0)</f>
        <v>#REF!</v>
      </c>
      <c r="FQ30" s="9" t="e">
        <f>IF(#REF!=18,3,0)</f>
        <v>#REF!</v>
      </c>
      <c r="FR30" s="9" t="e">
        <f>IF(#REF!=19,2,0)</f>
        <v>#REF!</v>
      </c>
      <c r="FS30" s="9" t="e">
        <f>IF(#REF!=20,1,0)</f>
        <v>#REF!</v>
      </c>
      <c r="FT30" s="9" t="e">
        <f>IF(#REF!&gt;20,0,0)</f>
        <v>#REF!</v>
      </c>
      <c r="FU30" s="9" t="e">
        <f>IF(#REF!="сх",0,0)</f>
        <v>#REF!</v>
      </c>
      <c r="FV30" s="9" t="e">
        <f t="shared" si="5"/>
        <v>#REF!</v>
      </c>
      <c r="FW30" s="9" t="e">
        <f>IF(#REF!=1,25,0)</f>
        <v>#REF!</v>
      </c>
      <c r="FX30" s="9" t="e">
        <f>IF(#REF!=2,22,0)</f>
        <v>#REF!</v>
      </c>
      <c r="FY30" s="9" t="e">
        <f>IF(#REF!=3,20,0)</f>
        <v>#REF!</v>
      </c>
      <c r="FZ30" s="9" t="e">
        <f>IF(#REF!=4,18,0)</f>
        <v>#REF!</v>
      </c>
      <c r="GA30" s="9" t="e">
        <f>IF(#REF!=5,16,0)</f>
        <v>#REF!</v>
      </c>
      <c r="GB30" s="9" t="e">
        <f>IF(#REF!=6,15,0)</f>
        <v>#REF!</v>
      </c>
      <c r="GC30" s="9" t="e">
        <f>IF(#REF!=7,14,0)</f>
        <v>#REF!</v>
      </c>
      <c r="GD30" s="9" t="e">
        <f>IF(#REF!=8,13,0)</f>
        <v>#REF!</v>
      </c>
      <c r="GE30" s="9" t="e">
        <f>IF(#REF!=9,12,0)</f>
        <v>#REF!</v>
      </c>
      <c r="GF30" s="9" t="e">
        <f>IF(#REF!=10,11,0)</f>
        <v>#REF!</v>
      </c>
      <c r="GG30" s="9" t="e">
        <f>IF(#REF!=11,10,0)</f>
        <v>#REF!</v>
      </c>
      <c r="GH30" s="9" t="e">
        <f>IF(#REF!=12,9,0)</f>
        <v>#REF!</v>
      </c>
      <c r="GI30" s="9" t="e">
        <f>IF(#REF!=13,8,0)</f>
        <v>#REF!</v>
      </c>
      <c r="GJ30" s="9" t="e">
        <f>IF(#REF!=14,7,0)</f>
        <v>#REF!</v>
      </c>
      <c r="GK30" s="9" t="e">
        <f>IF(#REF!=15,6,0)</f>
        <v>#REF!</v>
      </c>
      <c r="GL30" s="9" t="e">
        <f>IF(#REF!=16,5,0)</f>
        <v>#REF!</v>
      </c>
      <c r="GM30" s="9" t="e">
        <f>IF(#REF!=17,4,0)</f>
        <v>#REF!</v>
      </c>
      <c r="GN30" s="9" t="e">
        <f>IF(#REF!=18,3,0)</f>
        <v>#REF!</v>
      </c>
      <c r="GO30" s="9" t="e">
        <f>IF(#REF!=19,2,0)</f>
        <v>#REF!</v>
      </c>
      <c r="GP30" s="9" t="e">
        <f>IF(#REF!=20,1,0)</f>
        <v>#REF!</v>
      </c>
      <c r="GQ30" s="9" t="e">
        <f>IF(#REF!&gt;20,0,0)</f>
        <v>#REF!</v>
      </c>
      <c r="GR30" s="9" t="e">
        <f>IF(#REF!="сх",0,0)</f>
        <v>#REF!</v>
      </c>
      <c r="GS30" s="9" t="e">
        <f t="shared" si="6"/>
        <v>#REF!</v>
      </c>
      <c r="GT30" s="9" t="e">
        <f>IF(#REF!=1,100,0)</f>
        <v>#REF!</v>
      </c>
      <c r="GU30" s="9" t="e">
        <f>IF(#REF!=2,98,0)</f>
        <v>#REF!</v>
      </c>
      <c r="GV30" s="9" t="e">
        <f>IF(#REF!=3,95,0)</f>
        <v>#REF!</v>
      </c>
      <c r="GW30" s="9" t="e">
        <f>IF(#REF!=4,93,0)</f>
        <v>#REF!</v>
      </c>
      <c r="GX30" s="9" t="e">
        <f>IF(#REF!=5,90,0)</f>
        <v>#REF!</v>
      </c>
      <c r="GY30" s="9" t="e">
        <f>IF(#REF!=6,88,0)</f>
        <v>#REF!</v>
      </c>
      <c r="GZ30" s="9" t="e">
        <f>IF(#REF!=7,85,0)</f>
        <v>#REF!</v>
      </c>
      <c r="HA30" s="9" t="e">
        <f>IF(#REF!=8,83,0)</f>
        <v>#REF!</v>
      </c>
      <c r="HB30" s="9" t="e">
        <f>IF(#REF!=9,80,0)</f>
        <v>#REF!</v>
      </c>
      <c r="HC30" s="9" t="e">
        <f>IF(#REF!=10,78,0)</f>
        <v>#REF!</v>
      </c>
      <c r="HD30" s="9" t="e">
        <f>IF(#REF!=11,75,0)</f>
        <v>#REF!</v>
      </c>
      <c r="HE30" s="9" t="e">
        <f>IF(#REF!=12,73,0)</f>
        <v>#REF!</v>
      </c>
      <c r="HF30" s="9" t="e">
        <f>IF(#REF!=13,70,0)</f>
        <v>#REF!</v>
      </c>
      <c r="HG30" s="9" t="e">
        <f>IF(#REF!=14,68,0)</f>
        <v>#REF!</v>
      </c>
      <c r="HH30" s="9" t="e">
        <f>IF(#REF!=15,65,0)</f>
        <v>#REF!</v>
      </c>
      <c r="HI30" s="9" t="e">
        <f>IF(#REF!=16,63,0)</f>
        <v>#REF!</v>
      </c>
      <c r="HJ30" s="9" t="e">
        <f>IF(#REF!=17,60,0)</f>
        <v>#REF!</v>
      </c>
      <c r="HK30" s="9" t="e">
        <f>IF(#REF!=18,58,0)</f>
        <v>#REF!</v>
      </c>
      <c r="HL30" s="9" t="e">
        <f>IF(#REF!=19,55,0)</f>
        <v>#REF!</v>
      </c>
      <c r="HM30" s="9" t="e">
        <f>IF(#REF!=20,53,0)</f>
        <v>#REF!</v>
      </c>
      <c r="HN30" s="9" t="e">
        <f>IF(#REF!&gt;20,0,0)</f>
        <v>#REF!</v>
      </c>
      <c r="HO30" s="9" t="e">
        <f>IF(#REF!="сх",0,0)</f>
        <v>#REF!</v>
      </c>
      <c r="HP30" s="9" t="e">
        <f t="shared" si="7"/>
        <v>#REF!</v>
      </c>
      <c r="HQ30" s="9" t="e">
        <f>IF(#REF!=1,100,0)</f>
        <v>#REF!</v>
      </c>
      <c r="HR30" s="9" t="e">
        <f>IF(#REF!=2,98,0)</f>
        <v>#REF!</v>
      </c>
      <c r="HS30" s="9" t="e">
        <f>IF(#REF!=3,95,0)</f>
        <v>#REF!</v>
      </c>
      <c r="HT30" s="9" t="e">
        <f>IF(#REF!=4,93,0)</f>
        <v>#REF!</v>
      </c>
      <c r="HU30" s="9" t="e">
        <f>IF(#REF!=5,90,0)</f>
        <v>#REF!</v>
      </c>
      <c r="HV30" s="9" t="e">
        <f>IF(#REF!=6,88,0)</f>
        <v>#REF!</v>
      </c>
      <c r="HW30" s="9" t="e">
        <f>IF(#REF!=7,85,0)</f>
        <v>#REF!</v>
      </c>
      <c r="HX30" s="9" t="e">
        <f>IF(#REF!=8,83,0)</f>
        <v>#REF!</v>
      </c>
      <c r="HY30" s="9" t="e">
        <f>IF(#REF!=9,80,0)</f>
        <v>#REF!</v>
      </c>
      <c r="HZ30" s="9" t="e">
        <f>IF(#REF!=10,78,0)</f>
        <v>#REF!</v>
      </c>
      <c r="IA30" s="9" t="e">
        <f>IF(#REF!=11,75,0)</f>
        <v>#REF!</v>
      </c>
      <c r="IB30" s="9" t="e">
        <f>IF(#REF!=12,73,0)</f>
        <v>#REF!</v>
      </c>
      <c r="IC30" s="9" t="e">
        <f>IF(#REF!=13,70,0)</f>
        <v>#REF!</v>
      </c>
      <c r="ID30" s="9" t="e">
        <f>IF(#REF!=14,68,0)</f>
        <v>#REF!</v>
      </c>
      <c r="IE30" s="9" t="e">
        <f>IF(#REF!=15,65,0)</f>
        <v>#REF!</v>
      </c>
      <c r="IF30" s="9" t="e">
        <f>IF(#REF!=16,63,0)</f>
        <v>#REF!</v>
      </c>
      <c r="IG30" s="9" t="e">
        <f>IF(#REF!=17,60,0)</f>
        <v>#REF!</v>
      </c>
      <c r="IH30" s="9" t="e">
        <f>IF(#REF!=18,58,0)</f>
        <v>#REF!</v>
      </c>
      <c r="II30" s="9" t="e">
        <f>IF(#REF!=19,55,0)</f>
        <v>#REF!</v>
      </c>
      <c r="IJ30" s="9" t="e">
        <f>IF(#REF!=20,53,0)</f>
        <v>#REF!</v>
      </c>
      <c r="IK30" s="9" t="e">
        <f>IF(#REF!&gt;20,0,0)</f>
        <v>#REF!</v>
      </c>
      <c r="IL30" s="9" t="e">
        <f>IF(#REF!="сх",0,0)</f>
        <v>#REF!</v>
      </c>
      <c r="IM30" s="9" t="e">
        <f t="shared" si="8"/>
        <v>#REF!</v>
      </c>
      <c r="IN30" s="7"/>
      <c r="IO30" s="7"/>
      <c r="IP30" s="7"/>
      <c r="IQ30" s="7"/>
      <c r="IR30" s="7"/>
      <c r="IS30" s="7"/>
      <c r="IT30" s="7"/>
      <c r="IU30" s="7"/>
      <c r="IV30" s="7"/>
    </row>
    <row r="31" spans="1:256" s="1" customFormat="1" ht="35.25">
      <c r="A31" s="52">
        <v>21</v>
      </c>
      <c r="B31" s="47">
        <v>802</v>
      </c>
      <c r="C31" s="59" t="s">
        <v>91</v>
      </c>
      <c r="D31" s="47" t="s">
        <v>37</v>
      </c>
      <c r="E31" s="48" t="s">
        <v>58</v>
      </c>
      <c r="F31" s="66" t="s">
        <v>64</v>
      </c>
      <c r="G31" s="62" t="s">
        <v>43</v>
      </c>
      <c r="H31" s="53" t="s">
        <v>62</v>
      </c>
      <c r="I31" s="6" t="e">
        <f>#REF!+#REF!</f>
        <v>#REF!</v>
      </c>
      <c r="J31" s="7"/>
      <c r="K31" s="8"/>
      <c r="L31" s="7" t="e">
        <f>IF(#REF!=1,25,0)</f>
        <v>#REF!</v>
      </c>
      <c r="M31" s="7" t="e">
        <f>IF(#REF!=2,22,0)</f>
        <v>#REF!</v>
      </c>
      <c r="N31" s="7" t="e">
        <f>IF(#REF!=3,20,0)</f>
        <v>#REF!</v>
      </c>
      <c r="O31" s="7" t="e">
        <f>IF(#REF!=4,18,0)</f>
        <v>#REF!</v>
      </c>
      <c r="P31" s="7" t="e">
        <f>IF(#REF!=5,16,0)</f>
        <v>#REF!</v>
      </c>
      <c r="Q31" s="7" t="e">
        <f>IF(#REF!=6,15,0)</f>
        <v>#REF!</v>
      </c>
      <c r="R31" s="7" t="e">
        <f>IF(#REF!=7,14,0)</f>
        <v>#REF!</v>
      </c>
      <c r="S31" s="7" t="e">
        <f>IF(#REF!=8,13,0)</f>
        <v>#REF!</v>
      </c>
      <c r="T31" s="7" t="e">
        <f>IF(#REF!=9,12,0)</f>
        <v>#REF!</v>
      </c>
      <c r="U31" s="7" t="e">
        <f>IF(#REF!=10,11,0)</f>
        <v>#REF!</v>
      </c>
      <c r="V31" s="7" t="e">
        <f>IF(#REF!=11,10,0)</f>
        <v>#REF!</v>
      </c>
      <c r="W31" s="7" t="e">
        <f>IF(#REF!=12,9,0)</f>
        <v>#REF!</v>
      </c>
      <c r="X31" s="7" t="e">
        <f>IF(#REF!=13,8,0)</f>
        <v>#REF!</v>
      </c>
      <c r="Y31" s="7" t="e">
        <f>IF(#REF!=14,7,0)</f>
        <v>#REF!</v>
      </c>
      <c r="Z31" s="7" t="e">
        <f>IF(#REF!=15,6,0)</f>
        <v>#REF!</v>
      </c>
      <c r="AA31" s="7" t="e">
        <f>IF(#REF!=16,5,0)</f>
        <v>#REF!</v>
      </c>
      <c r="AB31" s="7" t="e">
        <f>IF(#REF!=17,4,0)</f>
        <v>#REF!</v>
      </c>
      <c r="AC31" s="7" t="e">
        <f>IF(#REF!=18,3,0)</f>
        <v>#REF!</v>
      </c>
      <c r="AD31" s="7" t="e">
        <f>IF(#REF!=19,2,0)</f>
        <v>#REF!</v>
      </c>
      <c r="AE31" s="7" t="e">
        <f>IF(#REF!=20,1,0)</f>
        <v>#REF!</v>
      </c>
      <c r="AF31" s="7" t="e">
        <f>IF(#REF!&gt;20,0,0)</f>
        <v>#REF!</v>
      </c>
      <c r="AG31" s="7" t="e">
        <f>IF(#REF!="сх",0,0)</f>
        <v>#REF!</v>
      </c>
      <c r="AH31" s="7" t="e">
        <f t="shared" si="0"/>
        <v>#REF!</v>
      </c>
      <c r="AI31" s="7" t="e">
        <f>IF(#REF!=1,25,0)</f>
        <v>#REF!</v>
      </c>
      <c r="AJ31" s="7" t="e">
        <f>IF(#REF!=2,22,0)</f>
        <v>#REF!</v>
      </c>
      <c r="AK31" s="7" t="e">
        <f>IF(#REF!=3,20,0)</f>
        <v>#REF!</v>
      </c>
      <c r="AL31" s="7" t="e">
        <f>IF(#REF!=4,18,0)</f>
        <v>#REF!</v>
      </c>
      <c r="AM31" s="7" t="e">
        <f>IF(#REF!=5,16,0)</f>
        <v>#REF!</v>
      </c>
      <c r="AN31" s="7" t="e">
        <f>IF(#REF!=6,15,0)</f>
        <v>#REF!</v>
      </c>
      <c r="AO31" s="7" t="e">
        <f>IF(#REF!=7,14,0)</f>
        <v>#REF!</v>
      </c>
      <c r="AP31" s="7" t="e">
        <f>IF(#REF!=8,13,0)</f>
        <v>#REF!</v>
      </c>
      <c r="AQ31" s="7" t="e">
        <f>IF(#REF!=9,12,0)</f>
        <v>#REF!</v>
      </c>
      <c r="AR31" s="7" t="e">
        <f>IF(#REF!=10,11,0)</f>
        <v>#REF!</v>
      </c>
      <c r="AS31" s="7" t="e">
        <f>IF(#REF!=11,10,0)</f>
        <v>#REF!</v>
      </c>
      <c r="AT31" s="7" t="e">
        <f>IF(#REF!=12,9,0)</f>
        <v>#REF!</v>
      </c>
      <c r="AU31" s="7" t="e">
        <f>IF(#REF!=13,8,0)</f>
        <v>#REF!</v>
      </c>
      <c r="AV31" s="7" t="e">
        <f>IF(#REF!=14,7,0)</f>
        <v>#REF!</v>
      </c>
      <c r="AW31" s="7" t="e">
        <f>IF(#REF!=15,6,0)</f>
        <v>#REF!</v>
      </c>
      <c r="AX31" s="7" t="e">
        <f>IF(#REF!=16,5,0)</f>
        <v>#REF!</v>
      </c>
      <c r="AY31" s="7" t="e">
        <f>IF(#REF!=17,4,0)</f>
        <v>#REF!</v>
      </c>
      <c r="AZ31" s="7" t="e">
        <f>IF(#REF!=18,3,0)</f>
        <v>#REF!</v>
      </c>
      <c r="BA31" s="7" t="e">
        <f>IF(#REF!=19,2,0)</f>
        <v>#REF!</v>
      </c>
      <c r="BB31" s="7" t="e">
        <f>IF(#REF!=20,1,0)</f>
        <v>#REF!</v>
      </c>
      <c r="BC31" s="7" t="e">
        <f>IF(#REF!&gt;20,0,0)</f>
        <v>#REF!</v>
      </c>
      <c r="BD31" s="7" t="e">
        <f>IF(#REF!="сх",0,0)</f>
        <v>#REF!</v>
      </c>
      <c r="BE31" s="7" t="e">
        <f t="shared" si="1"/>
        <v>#REF!</v>
      </c>
      <c r="BF31" s="7" t="e">
        <f>IF(#REF!=1,45,0)</f>
        <v>#REF!</v>
      </c>
      <c r="BG31" s="7" t="e">
        <f>IF(#REF!=2,42,0)</f>
        <v>#REF!</v>
      </c>
      <c r="BH31" s="7" t="e">
        <f>IF(#REF!=3,40,0)</f>
        <v>#REF!</v>
      </c>
      <c r="BI31" s="7" t="e">
        <f>IF(#REF!=4,38,0)</f>
        <v>#REF!</v>
      </c>
      <c r="BJ31" s="7" t="e">
        <f>IF(#REF!=5,36,0)</f>
        <v>#REF!</v>
      </c>
      <c r="BK31" s="7" t="e">
        <f>IF(#REF!=6,35,0)</f>
        <v>#REF!</v>
      </c>
      <c r="BL31" s="7" t="e">
        <f>IF(#REF!=7,34,0)</f>
        <v>#REF!</v>
      </c>
      <c r="BM31" s="7" t="e">
        <f>IF(#REF!=8,33,0)</f>
        <v>#REF!</v>
      </c>
      <c r="BN31" s="7" t="e">
        <f>IF(#REF!=9,32,0)</f>
        <v>#REF!</v>
      </c>
      <c r="BO31" s="7" t="e">
        <f>IF(#REF!=10,31,0)</f>
        <v>#REF!</v>
      </c>
      <c r="BP31" s="7" t="e">
        <f>IF(#REF!=11,30,0)</f>
        <v>#REF!</v>
      </c>
      <c r="BQ31" s="7" t="e">
        <f>IF(#REF!=12,29,0)</f>
        <v>#REF!</v>
      </c>
      <c r="BR31" s="7" t="e">
        <f>IF(#REF!=13,28,0)</f>
        <v>#REF!</v>
      </c>
      <c r="BS31" s="7" t="e">
        <f>IF(#REF!=14,27,0)</f>
        <v>#REF!</v>
      </c>
      <c r="BT31" s="7" t="e">
        <f>IF(#REF!=15,26,0)</f>
        <v>#REF!</v>
      </c>
      <c r="BU31" s="7" t="e">
        <f>IF(#REF!=16,25,0)</f>
        <v>#REF!</v>
      </c>
      <c r="BV31" s="7" t="e">
        <f>IF(#REF!=17,24,0)</f>
        <v>#REF!</v>
      </c>
      <c r="BW31" s="7" t="e">
        <f>IF(#REF!=18,23,0)</f>
        <v>#REF!</v>
      </c>
      <c r="BX31" s="7" t="e">
        <f>IF(#REF!=19,22,0)</f>
        <v>#REF!</v>
      </c>
      <c r="BY31" s="7" t="e">
        <f>IF(#REF!=20,21,0)</f>
        <v>#REF!</v>
      </c>
      <c r="BZ31" s="7" t="e">
        <f>IF(#REF!=21,20,0)</f>
        <v>#REF!</v>
      </c>
      <c r="CA31" s="7" t="e">
        <f>IF(#REF!=22,19,0)</f>
        <v>#REF!</v>
      </c>
      <c r="CB31" s="7" t="e">
        <f>IF(#REF!=23,18,0)</f>
        <v>#REF!</v>
      </c>
      <c r="CC31" s="7" t="e">
        <f>IF(#REF!=24,17,0)</f>
        <v>#REF!</v>
      </c>
      <c r="CD31" s="7" t="e">
        <f>IF(#REF!=25,16,0)</f>
        <v>#REF!</v>
      </c>
      <c r="CE31" s="7" t="e">
        <f>IF(#REF!=26,15,0)</f>
        <v>#REF!</v>
      </c>
      <c r="CF31" s="7" t="e">
        <f>IF(#REF!=27,14,0)</f>
        <v>#REF!</v>
      </c>
      <c r="CG31" s="7" t="e">
        <f>IF(#REF!=28,13,0)</f>
        <v>#REF!</v>
      </c>
      <c r="CH31" s="7" t="e">
        <f>IF(#REF!=29,12,0)</f>
        <v>#REF!</v>
      </c>
      <c r="CI31" s="7" t="e">
        <f>IF(#REF!=30,11,0)</f>
        <v>#REF!</v>
      </c>
      <c r="CJ31" s="7" t="e">
        <f>IF(#REF!=31,10,0)</f>
        <v>#REF!</v>
      </c>
      <c r="CK31" s="7" t="e">
        <f>IF(#REF!=32,9,0)</f>
        <v>#REF!</v>
      </c>
      <c r="CL31" s="7" t="e">
        <f>IF(#REF!=33,8,0)</f>
        <v>#REF!</v>
      </c>
      <c r="CM31" s="7" t="e">
        <f>IF(#REF!=34,7,0)</f>
        <v>#REF!</v>
      </c>
      <c r="CN31" s="7" t="e">
        <f>IF(#REF!=35,6,0)</f>
        <v>#REF!</v>
      </c>
      <c r="CO31" s="7" t="e">
        <f>IF(#REF!=36,5,0)</f>
        <v>#REF!</v>
      </c>
      <c r="CP31" s="7" t="e">
        <f>IF(#REF!=37,4,0)</f>
        <v>#REF!</v>
      </c>
      <c r="CQ31" s="7" t="e">
        <f>IF(#REF!=38,3,0)</f>
        <v>#REF!</v>
      </c>
      <c r="CR31" s="7" t="e">
        <f>IF(#REF!=39,2,0)</f>
        <v>#REF!</v>
      </c>
      <c r="CS31" s="7" t="e">
        <f>IF(#REF!=40,1,0)</f>
        <v>#REF!</v>
      </c>
      <c r="CT31" s="7" t="e">
        <f>IF(#REF!&gt;20,0,0)</f>
        <v>#REF!</v>
      </c>
      <c r="CU31" s="7" t="e">
        <f>IF(#REF!="сх",0,0)</f>
        <v>#REF!</v>
      </c>
      <c r="CV31" s="7" t="e">
        <f t="shared" si="2"/>
        <v>#REF!</v>
      </c>
      <c r="CW31" s="7" t="e">
        <f>IF(#REF!=1,45,0)</f>
        <v>#REF!</v>
      </c>
      <c r="CX31" s="7" t="e">
        <f>IF(#REF!=2,42,0)</f>
        <v>#REF!</v>
      </c>
      <c r="CY31" s="7" t="e">
        <f>IF(#REF!=3,40,0)</f>
        <v>#REF!</v>
      </c>
      <c r="CZ31" s="7" t="e">
        <f>IF(#REF!=4,38,0)</f>
        <v>#REF!</v>
      </c>
      <c r="DA31" s="7" t="e">
        <f>IF(#REF!=5,36,0)</f>
        <v>#REF!</v>
      </c>
      <c r="DB31" s="7" t="e">
        <f>IF(#REF!=6,35,0)</f>
        <v>#REF!</v>
      </c>
      <c r="DC31" s="7" t="e">
        <f>IF(#REF!=7,34,0)</f>
        <v>#REF!</v>
      </c>
      <c r="DD31" s="7" t="e">
        <f>IF(#REF!=8,33,0)</f>
        <v>#REF!</v>
      </c>
      <c r="DE31" s="7" t="e">
        <f>IF(#REF!=9,32,0)</f>
        <v>#REF!</v>
      </c>
      <c r="DF31" s="7" t="e">
        <f>IF(#REF!=10,31,0)</f>
        <v>#REF!</v>
      </c>
      <c r="DG31" s="7" t="e">
        <f>IF(#REF!=11,30,0)</f>
        <v>#REF!</v>
      </c>
      <c r="DH31" s="7" t="e">
        <f>IF(#REF!=12,29,0)</f>
        <v>#REF!</v>
      </c>
      <c r="DI31" s="7" t="e">
        <f>IF(#REF!=13,28,0)</f>
        <v>#REF!</v>
      </c>
      <c r="DJ31" s="7" t="e">
        <f>IF(#REF!=14,27,0)</f>
        <v>#REF!</v>
      </c>
      <c r="DK31" s="7" t="e">
        <f>IF(#REF!=15,26,0)</f>
        <v>#REF!</v>
      </c>
      <c r="DL31" s="7" t="e">
        <f>IF(#REF!=16,25,0)</f>
        <v>#REF!</v>
      </c>
      <c r="DM31" s="7" t="e">
        <f>IF(#REF!=17,24,0)</f>
        <v>#REF!</v>
      </c>
      <c r="DN31" s="7" t="e">
        <f>IF(#REF!=18,23,0)</f>
        <v>#REF!</v>
      </c>
      <c r="DO31" s="7" t="e">
        <f>IF(#REF!=19,22,0)</f>
        <v>#REF!</v>
      </c>
      <c r="DP31" s="7" t="e">
        <f>IF(#REF!=20,21,0)</f>
        <v>#REF!</v>
      </c>
      <c r="DQ31" s="7" t="e">
        <f>IF(#REF!=21,20,0)</f>
        <v>#REF!</v>
      </c>
      <c r="DR31" s="7" t="e">
        <f>IF(#REF!=22,19,0)</f>
        <v>#REF!</v>
      </c>
      <c r="DS31" s="7" t="e">
        <f>IF(#REF!=23,18,0)</f>
        <v>#REF!</v>
      </c>
      <c r="DT31" s="7" t="e">
        <f>IF(#REF!=24,17,0)</f>
        <v>#REF!</v>
      </c>
      <c r="DU31" s="7" t="e">
        <f>IF(#REF!=25,16,0)</f>
        <v>#REF!</v>
      </c>
      <c r="DV31" s="7" t="e">
        <f>IF(#REF!=26,15,0)</f>
        <v>#REF!</v>
      </c>
      <c r="DW31" s="7" t="e">
        <f>IF(#REF!=27,14,0)</f>
        <v>#REF!</v>
      </c>
      <c r="DX31" s="7" t="e">
        <f>IF(#REF!=28,13,0)</f>
        <v>#REF!</v>
      </c>
      <c r="DY31" s="7" t="e">
        <f>IF(#REF!=29,12,0)</f>
        <v>#REF!</v>
      </c>
      <c r="DZ31" s="7" t="e">
        <f>IF(#REF!=30,11,0)</f>
        <v>#REF!</v>
      </c>
      <c r="EA31" s="7" t="e">
        <f>IF(#REF!=31,10,0)</f>
        <v>#REF!</v>
      </c>
      <c r="EB31" s="7" t="e">
        <f>IF(#REF!=32,9,0)</f>
        <v>#REF!</v>
      </c>
      <c r="EC31" s="7" t="e">
        <f>IF(#REF!=33,8,0)</f>
        <v>#REF!</v>
      </c>
      <c r="ED31" s="7" t="e">
        <f>IF(#REF!=34,7,0)</f>
        <v>#REF!</v>
      </c>
      <c r="EE31" s="7" t="e">
        <f>IF(#REF!=35,6,0)</f>
        <v>#REF!</v>
      </c>
      <c r="EF31" s="7" t="e">
        <f>IF(#REF!=36,5,0)</f>
        <v>#REF!</v>
      </c>
      <c r="EG31" s="7" t="e">
        <f>IF(#REF!=37,4,0)</f>
        <v>#REF!</v>
      </c>
      <c r="EH31" s="7" t="e">
        <f>IF(#REF!=38,3,0)</f>
        <v>#REF!</v>
      </c>
      <c r="EI31" s="7" t="e">
        <f>IF(#REF!=39,2,0)</f>
        <v>#REF!</v>
      </c>
      <c r="EJ31" s="7" t="e">
        <f>IF(#REF!=40,1,0)</f>
        <v>#REF!</v>
      </c>
      <c r="EK31" s="7" t="e">
        <f>IF(#REF!&gt;20,0,0)</f>
        <v>#REF!</v>
      </c>
      <c r="EL31" s="7" t="e">
        <f>IF(#REF!="сх",0,0)</f>
        <v>#REF!</v>
      </c>
      <c r="EM31" s="7" t="e">
        <f t="shared" si="3"/>
        <v>#REF!</v>
      </c>
      <c r="EN31" s="7"/>
      <c r="EO31" s="7" t="e">
        <f>IF(#REF!="сх","ноль",IF(#REF!&gt;0,#REF!,"Ноль"))</f>
        <v>#REF!</v>
      </c>
      <c r="EP31" s="7" t="e">
        <f>IF(#REF!="сх","ноль",IF(#REF!&gt;0,#REF!,"Ноль"))</f>
        <v>#REF!</v>
      </c>
      <c r="EQ31" s="7"/>
      <c r="ER31" s="7" t="e">
        <f t="shared" si="4"/>
        <v>#REF!</v>
      </c>
      <c r="ES31" s="7" t="e">
        <f>IF(#REF!=#REF!,IF(#REF!&lt;#REF!,#REF!,EW31),#REF!)</f>
        <v>#REF!</v>
      </c>
      <c r="ET31" s="7" t="e">
        <f>IF(#REF!=#REF!,IF(#REF!&lt;#REF!,0,1))</f>
        <v>#REF!</v>
      </c>
      <c r="EU31" s="7" t="e">
        <f>IF(AND(ER31&gt;=21,ER31&lt;&gt;0),ER31,IF(#REF!&lt;#REF!,"СТОП",ES31+ET31))</f>
        <v>#REF!</v>
      </c>
      <c r="EV31" s="7"/>
      <c r="EW31" s="7">
        <v>15</v>
      </c>
      <c r="EX31" s="7">
        <v>16</v>
      </c>
      <c r="EY31" s="7"/>
      <c r="EZ31" s="9" t="e">
        <f>IF(#REF!=1,25,0)</f>
        <v>#REF!</v>
      </c>
      <c r="FA31" s="9" t="e">
        <f>IF(#REF!=2,22,0)</f>
        <v>#REF!</v>
      </c>
      <c r="FB31" s="9" t="e">
        <f>IF(#REF!=3,20,0)</f>
        <v>#REF!</v>
      </c>
      <c r="FC31" s="9" t="e">
        <f>IF(#REF!=4,18,0)</f>
        <v>#REF!</v>
      </c>
      <c r="FD31" s="9" t="e">
        <f>IF(#REF!=5,16,0)</f>
        <v>#REF!</v>
      </c>
      <c r="FE31" s="9" t="e">
        <f>IF(#REF!=6,15,0)</f>
        <v>#REF!</v>
      </c>
      <c r="FF31" s="9" t="e">
        <f>IF(#REF!=7,14,0)</f>
        <v>#REF!</v>
      </c>
      <c r="FG31" s="9" t="e">
        <f>IF(#REF!=8,13,0)</f>
        <v>#REF!</v>
      </c>
      <c r="FH31" s="9" t="e">
        <f>IF(#REF!=9,12,0)</f>
        <v>#REF!</v>
      </c>
      <c r="FI31" s="9" t="e">
        <f>IF(#REF!=10,11,0)</f>
        <v>#REF!</v>
      </c>
      <c r="FJ31" s="9" t="e">
        <f>IF(#REF!=11,10,0)</f>
        <v>#REF!</v>
      </c>
      <c r="FK31" s="9" t="e">
        <f>IF(#REF!=12,9,0)</f>
        <v>#REF!</v>
      </c>
      <c r="FL31" s="9" t="e">
        <f>IF(#REF!=13,8,0)</f>
        <v>#REF!</v>
      </c>
      <c r="FM31" s="9" t="e">
        <f>IF(#REF!=14,7,0)</f>
        <v>#REF!</v>
      </c>
      <c r="FN31" s="9" t="e">
        <f>IF(#REF!=15,6,0)</f>
        <v>#REF!</v>
      </c>
      <c r="FO31" s="9" t="e">
        <f>IF(#REF!=16,5,0)</f>
        <v>#REF!</v>
      </c>
      <c r="FP31" s="9" t="e">
        <f>IF(#REF!=17,4,0)</f>
        <v>#REF!</v>
      </c>
      <c r="FQ31" s="9" t="e">
        <f>IF(#REF!=18,3,0)</f>
        <v>#REF!</v>
      </c>
      <c r="FR31" s="9" t="e">
        <f>IF(#REF!=19,2,0)</f>
        <v>#REF!</v>
      </c>
      <c r="FS31" s="9" t="e">
        <f>IF(#REF!=20,1,0)</f>
        <v>#REF!</v>
      </c>
      <c r="FT31" s="9" t="e">
        <f>IF(#REF!&gt;20,0,0)</f>
        <v>#REF!</v>
      </c>
      <c r="FU31" s="9" t="e">
        <f>IF(#REF!="сх",0,0)</f>
        <v>#REF!</v>
      </c>
      <c r="FV31" s="9" t="e">
        <f t="shared" si="5"/>
        <v>#REF!</v>
      </c>
      <c r="FW31" s="9" t="e">
        <f>IF(#REF!=1,25,0)</f>
        <v>#REF!</v>
      </c>
      <c r="FX31" s="9" t="e">
        <f>IF(#REF!=2,22,0)</f>
        <v>#REF!</v>
      </c>
      <c r="FY31" s="9" t="e">
        <f>IF(#REF!=3,20,0)</f>
        <v>#REF!</v>
      </c>
      <c r="FZ31" s="9" t="e">
        <f>IF(#REF!=4,18,0)</f>
        <v>#REF!</v>
      </c>
      <c r="GA31" s="9" t="e">
        <f>IF(#REF!=5,16,0)</f>
        <v>#REF!</v>
      </c>
      <c r="GB31" s="9" t="e">
        <f>IF(#REF!=6,15,0)</f>
        <v>#REF!</v>
      </c>
      <c r="GC31" s="9" t="e">
        <f>IF(#REF!=7,14,0)</f>
        <v>#REF!</v>
      </c>
      <c r="GD31" s="9" t="e">
        <f>IF(#REF!=8,13,0)</f>
        <v>#REF!</v>
      </c>
      <c r="GE31" s="9" t="e">
        <f>IF(#REF!=9,12,0)</f>
        <v>#REF!</v>
      </c>
      <c r="GF31" s="9" t="e">
        <f>IF(#REF!=10,11,0)</f>
        <v>#REF!</v>
      </c>
      <c r="GG31" s="9" t="e">
        <f>IF(#REF!=11,10,0)</f>
        <v>#REF!</v>
      </c>
      <c r="GH31" s="9" t="e">
        <f>IF(#REF!=12,9,0)</f>
        <v>#REF!</v>
      </c>
      <c r="GI31" s="9" t="e">
        <f>IF(#REF!=13,8,0)</f>
        <v>#REF!</v>
      </c>
      <c r="GJ31" s="9" t="e">
        <f>IF(#REF!=14,7,0)</f>
        <v>#REF!</v>
      </c>
      <c r="GK31" s="9" t="e">
        <f>IF(#REF!=15,6,0)</f>
        <v>#REF!</v>
      </c>
      <c r="GL31" s="9" t="e">
        <f>IF(#REF!=16,5,0)</f>
        <v>#REF!</v>
      </c>
      <c r="GM31" s="9" t="e">
        <f>IF(#REF!=17,4,0)</f>
        <v>#REF!</v>
      </c>
      <c r="GN31" s="9" t="e">
        <f>IF(#REF!=18,3,0)</f>
        <v>#REF!</v>
      </c>
      <c r="GO31" s="9" t="e">
        <f>IF(#REF!=19,2,0)</f>
        <v>#REF!</v>
      </c>
      <c r="GP31" s="9" t="e">
        <f>IF(#REF!=20,1,0)</f>
        <v>#REF!</v>
      </c>
      <c r="GQ31" s="9" t="e">
        <f>IF(#REF!&gt;20,0,0)</f>
        <v>#REF!</v>
      </c>
      <c r="GR31" s="9" t="e">
        <f>IF(#REF!="сх",0,0)</f>
        <v>#REF!</v>
      </c>
      <c r="GS31" s="9" t="e">
        <f t="shared" si="6"/>
        <v>#REF!</v>
      </c>
      <c r="GT31" s="9" t="e">
        <f>IF(#REF!=1,100,0)</f>
        <v>#REF!</v>
      </c>
      <c r="GU31" s="9" t="e">
        <f>IF(#REF!=2,98,0)</f>
        <v>#REF!</v>
      </c>
      <c r="GV31" s="9" t="e">
        <f>IF(#REF!=3,95,0)</f>
        <v>#REF!</v>
      </c>
      <c r="GW31" s="9" t="e">
        <f>IF(#REF!=4,93,0)</f>
        <v>#REF!</v>
      </c>
      <c r="GX31" s="9" t="e">
        <f>IF(#REF!=5,90,0)</f>
        <v>#REF!</v>
      </c>
      <c r="GY31" s="9" t="e">
        <f>IF(#REF!=6,88,0)</f>
        <v>#REF!</v>
      </c>
      <c r="GZ31" s="9" t="e">
        <f>IF(#REF!=7,85,0)</f>
        <v>#REF!</v>
      </c>
      <c r="HA31" s="9" t="e">
        <f>IF(#REF!=8,83,0)</f>
        <v>#REF!</v>
      </c>
      <c r="HB31" s="9" t="e">
        <f>IF(#REF!=9,80,0)</f>
        <v>#REF!</v>
      </c>
      <c r="HC31" s="9" t="e">
        <f>IF(#REF!=10,78,0)</f>
        <v>#REF!</v>
      </c>
      <c r="HD31" s="9" t="e">
        <f>IF(#REF!=11,75,0)</f>
        <v>#REF!</v>
      </c>
      <c r="HE31" s="9" t="e">
        <f>IF(#REF!=12,73,0)</f>
        <v>#REF!</v>
      </c>
      <c r="HF31" s="9" t="e">
        <f>IF(#REF!=13,70,0)</f>
        <v>#REF!</v>
      </c>
      <c r="HG31" s="9" t="e">
        <f>IF(#REF!=14,68,0)</f>
        <v>#REF!</v>
      </c>
      <c r="HH31" s="9" t="e">
        <f>IF(#REF!=15,65,0)</f>
        <v>#REF!</v>
      </c>
      <c r="HI31" s="9" t="e">
        <f>IF(#REF!=16,63,0)</f>
        <v>#REF!</v>
      </c>
      <c r="HJ31" s="9" t="e">
        <f>IF(#REF!=17,60,0)</f>
        <v>#REF!</v>
      </c>
      <c r="HK31" s="9" t="e">
        <f>IF(#REF!=18,58,0)</f>
        <v>#REF!</v>
      </c>
      <c r="HL31" s="9" t="e">
        <f>IF(#REF!=19,55,0)</f>
        <v>#REF!</v>
      </c>
      <c r="HM31" s="9" t="e">
        <f>IF(#REF!=20,53,0)</f>
        <v>#REF!</v>
      </c>
      <c r="HN31" s="9" t="e">
        <f>IF(#REF!&gt;20,0,0)</f>
        <v>#REF!</v>
      </c>
      <c r="HO31" s="9" t="e">
        <f>IF(#REF!="сх",0,0)</f>
        <v>#REF!</v>
      </c>
      <c r="HP31" s="9" t="e">
        <f t="shared" si="7"/>
        <v>#REF!</v>
      </c>
      <c r="HQ31" s="9" t="e">
        <f>IF(#REF!=1,100,0)</f>
        <v>#REF!</v>
      </c>
      <c r="HR31" s="9" t="e">
        <f>IF(#REF!=2,98,0)</f>
        <v>#REF!</v>
      </c>
      <c r="HS31" s="9" t="e">
        <f>IF(#REF!=3,95,0)</f>
        <v>#REF!</v>
      </c>
      <c r="HT31" s="9" t="e">
        <f>IF(#REF!=4,93,0)</f>
        <v>#REF!</v>
      </c>
      <c r="HU31" s="9" t="e">
        <f>IF(#REF!=5,90,0)</f>
        <v>#REF!</v>
      </c>
      <c r="HV31" s="9" t="e">
        <f>IF(#REF!=6,88,0)</f>
        <v>#REF!</v>
      </c>
      <c r="HW31" s="9" t="e">
        <f>IF(#REF!=7,85,0)</f>
        <v>#REF!</v>
      </c>
      <c r="HX31" s="9" t="e">
        <f>IF(#REF!=8,83,0)</f>
        <v>#REF!</v>
      </c>
      <c r="HY31" s="9" t="e">
        <f>IF(#REF!=9,80,0)</f>
        <v>#REF!</v>
      </c>
      <c r="HZ31" s="9" t="e">
        <f>IF(#REF!=10,78,0)</f>
        <v>#REF!</v>
      </c>
      <c r="IA31" s="9" t="e">
        <f>IF(#REF!=11,75,0)</f>
        <v>#REF!</v>
      </c>
      <c r="IB31" s="9" t="e">
        <f>IF(#REF!=12,73,0)</f>
        <v>#REF!</v>
      </c>
      <c r="IC31" s="9" t="e">
        <f>IF(#REF!=13,70,0)</f>
        <v>#REF!</v>
      </c>
      <c r="ID31" s="9" t="e">
        <f>IF(#REF!=14,68,0)</f>
        <v>#REF!</v>
      </c>
      <c r="IE31" s="9" t="e">
        <f>IF(#REF!=15,65,0)</f>
        <v>#REF!</v>
      </c>
      <c r="IF31" s="9" t="e">
        <f>IF(#REF!=16,63,0)</f>
        <v>#REF!</v>
      </c>
      <c r="IG31" s="9" t="e">
        <f>IF(#REF!=17,60,0)</f>
        <v>#REF!</v>
      </c>
      <c r="IH31" s="9" t="e">
        <f>IF(#REF!=18,58,0)</f>
        <v>#REF!</v>
      </c>
      <c r="II31" s="9" t="e">
        <f>IF(#REF!=19,55,0)</f>
        <v>#REF!</v>
      </c>
      <c r="IJ31" s="9" t="e">
        <f>IF(#REF!=20,53,0)</f>
        <v>#REF!</v>
      </c>
      <c r="IK31" s="9" t="e">
        <f>IF(#REF!&gt;20,0,0)</f>
        <v>#REF!</v>
      </c>
      <c r="IL31" s="9" t="e">
        <f>IF(#REF!="сх",0,0)</f>
        <v>#REF!</v>
      </c>
      <c r="IM31" s="9" t="e">
        <f t="shared" si="8"/>
        <v>#REF!</v>
      </c>
      <c r="IN31" s="7"/>
      <c r="IO31" s="7"/>
      <c r="IP31" s="7"/>
      <c r="IQ31" s="7"/>
      <c r="IR31" s="7"/>
      <c r="IS31" s="7"/>
      <c r="IT31" s="7"/>
      <c r="IU31" s="7"/>
      <c r="IV31" s="7"/>
    </row>
    <row r="32" spans="1:256" s="1" customFormat="1" ht="36" thickBot="1">
      <c r="A32" s="55">
        <v>22</v>
      </c>
      <c r="B32" s="56">
        <v>888</v>
      </c>
      <c r="C32" s="63" t="s">
        <v>92</v>
      </c>
      <c r="D32" s="60" t="s">
        <v>37</v>
      </c>
      <c r="E32" s="57" t="s">
        <v>58</v>
      </c>
      <c r="F32" s="67" t="s">
        <v>93</v>
      </c>
      <c r="G32" s="63" t="s">
        <v>94</v>
      </c>
      <c r="H32" s="56" t="s">
        <v>39</v>
      </c>
      <c r="I32" s="6" t="e">
        <f>#REF!+#REF!</f>
        <v>#REF!</v>
      </c>
      <c r="J32" s="7"/>
      <c r="K32" s="8"/>
      <c r="L32" s="7" t="e">
        <f>IF(#REF!=1,25,0)</f>
        <v>#REF!</v>
      </c>
      <c r="M32" s="7" t="e">
        <f>IF(#REF!=2,22,0)</f>
        <v>#REF!</v>
      </c>
      <c r="N32" s="7" t="e">
        <f>IF(#REF!=3,20,0)</f>
        <v>#REF!</v>
      </c>
      <c r="O32" s="7" t="e">
        <f>IF(#REF!=4,18,0)</f>
        <v>#REF!</v>
      </c>
      <c r="P32" s="7" t="e">
        <f>IF(#REF!=5,16,0)</f>
        <v>#REF!</v>
      </c>
      <c r="Q32" s="7" t="e">
        <f>IF(#REF!=6,15,0)</f>
        <v>#REF!</v>
      </c>
      <c r="R32" s="7" t="e">
        <f>IF(#REF!=7,14,0)</f>
        <v>#REF!</v>
      </c>
      <c r="S32" s="7" t="e">
        <f>IF(#REF!=8,13,0)</f>
        <v>#REF!</v>
      </c>
      <c r="T32" s="7" t="e">
        <f>IF(#REF!=9,12,0)</f>
        <v>#REF!</v>
      </c>
      <c r="U32" s="7" t="e">
        <f>IF(#REF!=10,11,0)</f>
        <v>#REF!</v>
      </c>
      <c r="V32" s="7" t="e">
        <f>IF(#REF!=11,10,0)</f>
        <v>#REF!</v>
      </c>
      <c r="W32" s="7" t="e">
        <f>IF(#REF!=12,9,0)</f>
        <v>#REF!</v>
      </c>
      <c r="X32" s="7" t="e">
        <f>IF(#REF!=13,8,0)</f>
        <v>#REF!</v>
      </c>
      <c r="Y32" s="7" t="e">
        <f>IF(#REF!=14,7,0)</f>
        <v>#REF!</v>
      </c>
      <c r="Z32" s="7" t="e">
        <f>IF(#REF!=15,6,0)</f>
        <v>#REF!</v>
      </c>
      <c r="AA32" s="7" t="e">
        <f>IF(#REF!=16,5,0)</f>
        <v>#REF!</v>
      </c>
      <c r="AB32" s="7" t="e">
        <f>IF(#REF!=17,4,0)</f>
        <v>#REF!</v>
      </c>
      <c r="AC32" s="7" t="e">
        <f>IF(#REF!=18,3,0)</f>
        <v>#REF!</v>
      </c>
      <c r="AD32" s="7" t="e">
        <f>IF(#REF!=19,2,0)</f>
        <v>#REF!</v>
      </c>
      <c r="AE32" s="7" t="e">
        <f>IF(#REF!=20,1,0)</f>
        <v>#REF!</v>
      </c>
      <c r="AF32" s="7" t="e">
        <f>IF(#REF!&gt;20,0,0)</f>
        <v>#REF!</v>
      </c>
      <c r="AG32" s="7" t="e">
        <f>IF(#REF!="сх",0,0)</f>
        <v>#REF!</v>
      </c>
      <c r="AH32" s="7" t="e">
        <f t="shared" si="0"/>
        <v>#REF!</v>
      </c>
      <c r="AI32" s="7" t="e">
        <f>IF(#REF!=1,25,0)</f>
        <v>#REF!</v>
      </c>
      <c r="AJ32" s="7" t="e">
        <f>IF(#REF!=2,22,0)</f>
        <v>#REF!</v>
      </c>
      <c r="AK32" s="7" t="e">
        <f>IF(#REF!=3,20,0)</f>
        <v>#REF!</v>
      </c>
      <c r="AL32" s="7" t="e">
        <f>IF(#REF!=4,18,0)</f>
        <v>#REF!</v>
      </c>
      <c r="AM32" s="7" t="e">
        <f>IF(#REF!=5,16,0)</f>
        <v>#REF!</v>
      </c>
      <c r="AN32" s="7" t="e">
        <f>IF(#REF!=6,15,0)</f>
        <v>#REF!</v>
      </c>
      <c r="AO32" s="7" t="e">
        <f>IF(#REF!=7,14,0)</f>
        <v>#REF!</v>
      </c>
      <c r="AP32" s="7" t="e">
        <f>IF(#REF!=8,13,0)</f>
        <v>#REF!</v>
      </c>
      <c r="AQ32" s="7" t="e">
        <f>IF(#REF!=9,12,0)</f>
        <v>#REF!</v>
      </c>
      <c r="AR32" s="7" t="e">
        <f>IF(#REF!=10,11,0)</f>
        <v>#REF!</v>
      </c>
      <c r="AS32" s="7" t="e">
        <f>IF(#REF!=11,10,0)</f>
        <v>#REF!</v>
      </c>
      <c r="AT32" s="7" t="e">
        <f>IF(#REF!=12,9,0)</f>
        <v>#REF!</v>
      </c>
      <c r="AU32" s="7" t="e">
        <f>IF(#REF!=13,8,0)</f>
        <v>#REF!</v>
      </c>
      <c r="AV32" s="7" t="e">
        <f>IF(#REF!=14,7,0)</f>
        <v>#REF!</v>
      </c>
      <c r="AW32" s="7" t="e">
        <f>IF(#REF!=15,6,0)</f>
        <v>#REF!</v>
      </c>
      <c r="AX32" s="7" t="e">
        <f>IF(#REF!=16,5,0)</f>
        <v>#REF!</v>
      </c>
      <c r="AY32" s="7" t="e">
        <f>IF(#REF!=17,4,0)</f>
        <v>#REF!</v>
      </c>
      <c r="AZ32" s="7" t="e">
        <f>IF(#REF!=18,3,0)</f>
        <v>#REF!</v>
      </c>
      <c r="BA32" s="7" t="e">
        <f>IF(#REF!=19,2,0)</f>
        <v>#REF!</v>
      </c>
      <c r="BB32" s="7" t="e">
        <f>IF(#REF!=20,1,0)</f>
        <v>#REF!</v>
      </c>
      <c r="BC32" s="7" t="e">
        <f>IF(#REF!&gt;20,0,0)</f>
        <v>#REF!</v>
      </c>
      <c r="BD32" s="7" t="e">
        <f>IF(#REF!="сх",0,0)</f>
        <v>#REF!</v>
      </c>
      <c r="BE32" s="7" t="e">
        <f t="shared" si="1"/>
        <v>#REF!</v>
      </c>
      <c r="BF32" s="7" t="e">
        <f>IF(#REF!=1,45,0)</f>
        <v>#REF!</v>
      </c>
      <c r="BG32" s="7" t="e">
        <f>IF(#REF!=2,42,0)</f>
        <v>#REF!</v>
      </c>
      <c r="BH32" s="7" t="e">
        <f>IF(#REF!=3,40,0)</f>
        <v>#REF!</v>
      </c>
      <c r="BI32" s="7" t="e">
        <f>IF(#REF!=4,38,0)</f>
        <v>#REF!</v>
      </c>
      <c r="BJ32" s="7" t="e">
        <f>IF(#REF!=5,36,0)</f>
        <v>#REF!</v>
      </c>
      <c r="BK32" s="7" t="e">
        <f>IF(#REF!=6,35,0)</f>
        <v>#REF!</v>
      </c>
      <c r="BL32" s="7" t="e">
        <f>IF(#REF!=7,34,0)</f>
        <v>#REF!</v>
      </c>
      <c r="BM32" s="7" t="e">
        <f>IF(#REF!=8,33,0)</f>
        <v>#REF!</v>
      </c>
      <c r="BN32" s="7" t="e">
        <f>IF(#REF!=9,32,0)</f>
        <v>#REF!</v>
      </c>
      <c r="BO32" s="7" t="e">
        <f>IF(#REF!=10,31,0)</f>
        <v>#REF!</v>
      </c>
      <c r="BP32" s="7" t="e">
        <f>IF(#REF!=11,30,0)</f>
        <v>#REF!</v>
      </c>
      <c r="BQ32" s="7" t="e">
        <f>IF(#REF!=12,29,0)</f>
        <v>#REF!</v>
      </c>
      <c r="BR32" s="7" t="e">
        <f>IF(#REF!=13,28,0)</f>
        <v>#REF!</v>
      </c>
      <c r="BS32" s="7" t="e">
        <f>IF(#REF!=14,27,0)</f>
        <v>#REF!</v>
      </c>
      <c r="BT32" s="7" t="e">
        <f>IF(#REF!=15,26,0)</f>
        <v>#REF!</v>
      </c>
      <c r="BU32" s="7" t="e">
        <f>IF(#REF!=16,25,0)</f>
        <v>#REF!</v>
      </c>
      <c r="BV32" s="7" t="e">
        <f>IF(#REF!=17,24,0)</f>
        <v>#REF!</v>
      </c>
      <c r="BW32" s="7" t="e">
        <f>IF(#REF!=18,23,0)</f>
        <v>#REF!</v>
      </c>
      <c r="BX32" s="7" t="e">
        <f>IF(#REF!=19,22,0)</f>
        <v>#REF!</v>
      </c>
      <c r="BY32" s="7" t="e">
        <f>IF(#REF!=20,21,0)</f>
        <v>#REF!</v>
      </c>
      <c r="BZ32" s="7" t="e">
        <f>IF(#REF!=21,20,0)</f>
        <v>#REF!</v>
      </c>
      <c r="CA32" s="7" t="e">
        <f>IF(#REF!=22,19,0)</f>
        <v>#REF!</v>
      </c>
      <c r="CB32" s="7" t="e">
        <f>IF(#REF!=23,18,0)</f>
        <v>#REF!</v>
      </c>
      <c r="CC32" s="7" t="e">
        <f>IF(#REF!=24,17,0)</f>
        <v>#REF!</v>
      </c>
      <c r="CD32" s="7" t="e">
        <f>IF(#REF!=25,16,0)</f>
        <v>#REF!</v>
      </c>
      <c r="CE32" s="7" t="e">
        <f>IF(#REF!=26,15,0)</f>
        <v>#REF!</v>
      </c>
      <c r="CF32" s="7" t="e">
        <f>IF(#REF!=27,14,0)</f>
        <v>#REF!</v>
      </c>
      <c r="CG32" s="7" t="e">
        <f>IF(#REF!=28,13,0)</f>
        <v>#REF!</v>
      </c>
      <c r="CH32" s="7" t="e">
        <f>IF(#REF!=29,12,0)</f>
        <v>#REF!</v>
      </c>
      <c r="CI32" s="7" t="e">
        <f>IF(#REF!=30,11,0)</f>
        <v>#REF!</v>
      </c>
      <c r="CJ32" s="7" t="e">
        <f>IF(#REF!=31,10,0)</f>
        <v>#REF!</v>
      </c>
      <c r="CK32" s="7" t="e">
        <f>IF(#REF!=32,9,0)</f>
        <v>#REF!</v>
      </c>
      <c r="CL32" s="7" t="e">
        <f>IF(#REF!=33,8,0)</f>
        <v>#REF!</v>
      </c>
      <c r="CM32" s="7" t="e">
        <f>IF(#REF!=34,7,0)</f>
        <v>#REF!</v>
      </c>
      <c r="CN32" s="7" t="e">
        <f>IF(#REF!=35,6,0)</f>
        <v>#REF!</v>
      </c>
      <c r="CO32" s="7" t="e">
        <f>IF(#REF!=36,5,0)</f>
        <v>#REF!</v>
      </c>
      <c r="CP32" s="7" t="e">
        <f>IF(#REF!=37,4,0)</f>
        <v>#REF!</v>
      </c>
      <c r="CQ32" s="7" t="e">
        <f>IF(#REF!=38,3,0)</f>
        <v>#REF!</v>
      </c>
      <c r="CR32" s="7" t="e">
        <f>IF(#REF!=39,2,0)</f>
        <v>#REF!</v>
      </c>
      <c r="CS32" s="7" t="e">
        <f>IF(#REF!=40,1,0)</f>
        <v>#REF!</v>
      </c>
      <c r="CT32" s="7" t="e">
        <f>IF(#REF!&gt;20,0,0)</f>
        <v>#REF!</v>
      </c>
      <c r="CU32" s="7" t="e">
        <f>IF(#REF!="сх",0,0)</f>
        <v>#REF!</v>
      </c>
      <c r="CV32" s="7" t="e">
        <f t="shared" si="2"/>
        <v>#REF!</v>
      </c>
      <c r="CW32" s="7" t="e">
        <f>IF(#REF!=1,45,0)</f>
        <v>#REF!</v>
      </c>
      <c r="CX32" s="7" t="e">
        <f>IF(#REF!=2,42,0)</f>
        <v>#REF!</v>
      </c>
      <c r="CY32" s="7" t="e">
        <f>IF(#REF!=3,40,0)</f>
        <v>#REF!</v>
      </c>
      <c r="CZ32" s="7" t="e">
        <f>IF(#REF!=4,38,0)</f>
        <v>#REF!</v>
      </c>
      <c r="DA32" s="7" t="e">
        <f>IF(#REF!=5,36,0)</f>
        <v>#REF!</v>
      </c>
      <c r="DB32" s="7" t="e">
        <f>IF(#REF!=6,35,0)</f>
        <v>#REF!</v>
      </c>
      <c r="DC32" s="7" t="e">
        <f>IF(#REF!=7,34,0)</f>
        <v>#REF!</v>
      </c>
      <c r="DD32" s="7" t="e">
        <f>IF(#REF!=8,33,0)</f>
        <v>#REF!</v>
      </c>
      <c r="DE32" s="7" t="e">
        <f>IF(#REF!=9,32,0)</f>
        <v>#REF!</v>
      </c>
      <c r="DF32" s="7" t="e">
        <f>IF(#REF!=10,31,0)</f>
        <v>#REF!</v>
      </c>
      <c r="DG32" s="7" t="e">
        <f>IF(#REF!=11,30,0)</f>
        <v>#REF!</v>
      </c>
      <c r="DH32" s="7" t="e">
        <f>IF(#REF!=12,29,0)</f>
        <v>#REF!</v>
      </c>
      <c r="DI32" s="7" t="e">
        <f>IF(#REF!=13,28,0)</f>
        <v>#REF!</v>
      </c>
      <c r="DJ32" s="7" t="e">
        <f>IF(#REF!=14,27,0)</f>
        <v>#REF!</v>
      </c>
      <c r="DK32" s="7" t="e">
        <f>IF(#REF!=15,26,0)</f>
        <v>#REF!</v>
      </c>
      <c r="DL32" s="7" t="e">
        <f>IF(#REF!=16,25,0)</f>
        <v>#REF!</v>
      </c>
      <c r="DM32" s="7" t="e">
        <f>IF(#REF!=17,24,0)</f>
        <v>#REF!</v>
      </c>
      <c r="DN32" s="7" t="e">
        <f>IF(#REF!=18,23,0)</f>
        <v>#REF!</v>
      </c>
      <c r="DO32" s="7" t="e">
        <f>IF(#REF!=19,22,0)</f>
        <v>#REF!</v>
      </c>
      <c r="DP32" s="7" t="e">
        <f>IF(#REF!=20,21,0)</f>
        <v>#REF!</v>
      </c>
      <c r="DQ32" s="7" t="e">
        <f>IF(#REF!=21,20,0)</f>
        <v>#REF!</v>
      </c>
      <c r="DR32" s="7" t="e">
        <f>IF(#REF!=22,19,0)</f>
        <v>#REF!</v>
      </c>
      <c r="DS32" s="7" t="e">
        <f>IF(#REF!=23,18,0)</f>
        <v>#REF!</v>
      </c>
      <c r="DT32" s="7" t="e">
        <f>IF(#REF!=24,17,0)</f>
        <v>#REF!</v>
      </c>
      <c r="DU32" s="7" t="e">
        <f>IF(#REF!=25,16,0)</f>
        <v>#REF!</v>
      </c>
      <c r="DV32" s="7" t="e">
        <f>IF(#REF!=26,15,0)</f>
        <v>#REF!</v>
      </c>
      <c r="DW32" s="7" t="e">
        <f>IF(#REF!=27,14,0)</f>
        <v>#REF!</v>
      </c>
      <c r="DX32" s="7" t="e">
        <f>IF(#REF!=28,13,0)</f>
        <v>#REF!</v>
      </c>
      <c r="DY32" s="7" t="e">
        <f>IF(#REF!=29,12,0)</f>
        <v>#REF!</v>
      </c>
      <c r="DZ32" s="7" t="e">
        <f>IF(#REF!=30,11,0)</f>
        <v>#REF!</v>
      </c>
      <c r="EA32" s="7" t="e">
        <f>IF(#REF!=31,10,0)</f>
        <v>#REF!</v>
      </c>
      <c r="EB32" s="7" t="e">
        <f>IF(#REF!=32,9,0)</f>
        <v>#REF!</v>
      </c>
      <c r="EC32" s="7" t="e">
        <f>IF(#REF!=33,8,0)</f>
        <v>#REF!</v>
      </c>
      <c r="ED32" s="7" t="e">
        <f>IF(#REF!=34,7,0)</f>
        <v>#REF!</v>
      </c>
      <c r="EE32" s="7" t="e">
        <f>IF(#REF!=35,6,0)</f>
        <v>#REF!</v>
      </c>
      <c r="EF32" s="7" t="e">
        <f>IF(#REF!=36,5,0)</f>
        <v>#REF!</v>
      </c>
      <c r="EG32" s="7" t="e">
        <f>IF(#REF!=37,4,0)</f>
        <v>#REF!</v>
      </c>
      <c r="EH32" s="7" t="e">
        <f>IF(#REF!=38,3,0)</f>
        <v>#REF!</v>
      </c>
      <c r="EI32" s="7" t="e">
        <f>IF(#REF!=39,2,0)</f>
        <v>#REF!</v>
      </c>
      <c r="EJ32" s="7" t="e">
        <f>IF(#REF!=40,1,0)</f>
        <v>#REF!</v>
      </c>
      <c r="EK32" s="7" t="e">
        <f>IF(#REF!&gt;20,0,0)</f>
        <v>#REF!</v>
      </c>
      <c r="EL32" s="7" t="e">
        <f>IF(#REF!="сх",0,0)</f>
        <v>#REF!</v>
      </c>
      <c r="EM32" s="7" t="e">
        <f t="shared" si="3"/>
        <v>#REF!</v>
      </c>
      <c r="EN32" s="7"/>
      <c r="EO32" s="7" t="e">
        <f>IF(#REF!="сх","ноль",IF(#REF!&gt;0,#REF!,"Ноль"))</f>
        <v>#REF!</v>
      </c>
      <c r="EP32" s="7" t="e">
        <f>IF(#REF!="сх","ноль",IF(#REF!&gt;0,#REF!,"Ноль"))</f>
        <v>#REF!</v>
      </c>
      <c r="EQ32" s="7"/>
      <c r="ER32" s="7" t="e">
        <f t="shared" si="4"/>
        <v>#REF!</v>
      </c>
      <c r="ES32" s="7" t="e">
        <f>IF(#REF!=#REF!,IF(#REF!&lt;#REF!,#REF!,EW32),#REF!)</f>
        <v>#REF!</v>
      </c>
      <c r="ET32" s="7" t="e">
        <f>IF(#REF!=#REF!,IF(#REF!&lt;#REF!,0,1))</f>
        <v>#REF!</v>
      </c>
      <c r="EU32" s="7" t="e">
        <f>IF(AND(ER32&gt;=21,ER32&lt;&gt;0),ER32,IF(#REF!&lt;#REF!,"СТОП",ES32+ET32))</f>
        <v>#REF!</v>
      </c>
      <c r="EV32" s="7"/>
      <c r="EW32" s="7">
        <v>15</v>
      </c>
      <c r="EX32" s="7">
        <v>16</v>
      </c>
      <c r="EY32" s="7"/>
      <c r="EZ32" s="9" t="e">
        <f>IF(#REF!=1,25,0)</f>
        <v>#REF!</v>
      </c>
      <c r="FA32" s="9" t="e">
        <f>IF(#REF!=2,22,0)</f>
        <v>#REF!</v>
      </c>
      <c r="FB32" s="9" t="e">
        <f>IF(#REF!=3,20,0)</f>
        <v>#REF!</v>
      </c>
      <c r="FC32" s="9" t="e">
        <f>IF(#REF!=4,18,0)</f>
        <v>#REF!</v>
      </c>
      <c r="FD32" s="9" t="e">
        <f>IF(#REF!=5,16,0)</f>
        <v>#REF!</v>
      </c>
      <c r="FE32" s="9" t="e">
        <f>IF(#REF!=6,15,0)</f>
        <v>#REF!</v>
      </c>
      <c r="FF32" s="9" t="e">
        <f>IF(#REF!=7,14,0)</f>
        <v>#REF!</v>
      </c>
      <c r="FG32" s="9" t="e">
        <f>IF(#REF!=8,13,0)</f>
        <v>#REF!</v>
      </c>
      <c r="FH32" s="9" t="e">
        <f>IF(#REF!=9,12,0)</f>
        <v>#REF!</v>
      </c>
      <c r="FI32" s="9" t="e">
        <f>IF(#REF!=10,11,0)</f>
        <v>#REF!</v>
      </c>
      <c r="FJ32" s="9" t="e">
        <f>IF(#REF!=11,10,0)</f>
        <v>#REF!</v>
      </c>
      <c r="FK32" s="9" t="e">
        <f>IF(#REF!=12,9,0)</f>
        <v>#REF!</v>
      </c>
      <c r="FL32" s="9" t="e">
        <f>IF(#REF!=13,8,0)</f>
        <v>#REF!</v>
      </c>
      <c r="FM32" s="9" t="e">
        <f>IF(#REF!=14,7,0)</f>
        <v>#REF!</v>
      </c>
      <c r="FN32" s="9" t="e">
        <f>IF(#REF!=15,6,0)</f>
        <v>#REF!</v>
      </c>
      <c r="FO32" s="9" t="e">
        <f>IF(#REF!=16,5,0)</f>
        <v>#REF!</v>
      </c>
      <c r="FP32" s="9" t="e">
        <f>IF(#REF!=17,4,0)</f>
        <v>#REF!</v>
      </c>
      <c r="FQ32" s="9" t="e">
        <f>IF(#REF!=18,3,0)</f>
        <v>#REF!</v>
      </c>
      <c r="FR32" s="9" t="e">
        <f>IF(#REF!=19,2,0)</f>
        <v>#REF!</v>
      </c>
      <c r="FS32" s="9" t="e">
        <f>IF(#REF!=20,1,0)</f>
        <v>#REF!</v>
      </c>
      <c r="FT32" s="9" t="e">
        <f>IF(#REF!&gt;20,0,0)</f>
        <v>#REF!</v>
      </c>
      <c r="FU32" s="9" t="e">
        <f>IF(#REF!="сх",0,0)</f>
        <v>#REF!</v>
      </c>
      <c r="FV32" s="9" t="e">
        <f t="shared" si="5"/>
        <v>#REF!</v>
      </c>
      <c r="FW32" s="9" t="e">
        <f>IF(#REF!=1,25,0)</f>
        <v>#REF!</v>
      </c>
      <c r="FX32" s="9" t="e">
        <f>IF(#REF!=2,22,0)</f>
        <v>#REF!</v>
      </c>
      <c r="FY32" s="9" t="e">
        <f>IF(#REF!=3,20,0)</f>
        <v>#REF!</v>
      </c>
      <c r="FZ32" s="9" t="e">
        <f>IF(#REF!=4,18,0)</f>
        <v>#REF!</v>
      </c>
      <c r="GA32" s="9" t="e">
        <f>IF(#REF!=5,16,0)</f>
        <v>#REF!</v>
      </c>
      <c r="GB32" s="9" t="e">
        <f>IF(#REF!=6,15,0)</f>
        <v>#REF!</v>
      </c>
      <c r="GC32" s="9" t="e">
        <f>IF(#REF!=7,14,0)</f>
        <v>#REF!</v>
      </c>
      <c r="GD32" s="9" t="e">
        <f>IF(#REF!=8,13,0)</f>
        <v>#REF!</v>
      </c>
      <c r="GE32" s="9" t="e">
        <f>IF(#REF!=9,12,0)</f>
        <v>#REF!</v>
      </c>
      <c r="GF32" s="9" t="e">
        <f>IF(#REF!=10,11,0)</f>
        <v>#REF!</v>
      </c>
      <c r="GG32" s="9" t="e">
        <f>IF(#REF!=11,10,0)</f>
        <v>#REF!</v>
      </c>
      <c r="GH32" s="9" t="e">
        <f>IF(#REF!=12,9,0)</f>
        <v>#REF!</v>
      </c>
      <c r="GI32" s="9" t="e">
        <f>IF(#REF!=13,8,0)</f>
        <v>#REF!</v>
      </c>
      <c r="GJ32" s="9" t="e">
        <f>IF(#REF!=14,7,0)</f>
        <v>#REF!</v>
      </c>
      <c r="GK32" s="9" t="e">
        <f>IF(#REF!=15,6,0)</f>
        <v>#REF!</v>
      </c>
      <c r="GL32" s="9" t="e">
        <f>IF(#REF!=16,5,0)</f>
        <v>#REF!</v>
      </c>
      <c r="GM32" s="9" t="e">
        <f>IF(#REF!=17,4,0)</f>
        <v>#REF!</v>
      </c>
      <c r="GN32" s="9" t="e">
        <f>IF(#REF!=18,3,0)</f>
        <v>#REF!</v>
      </c>
      <c r="GO32" s="9" t="e">
        <f>IF(#REF!=19,2,0)</f>
        <v>#REF!</v>
      </c>
      <c r="GP32" s="9" t="e">
        <f>IF(#REF!=20,1,0)</f>
        <v>#REF!</v>
      </c>
      <c r="GQ32" s="9" t="e">
        <f>IF(#REF!&gt;20,0,0)</f>
        <v>#REF!</v>
      </c>
      <c r="GR32" s="9" t="e">
        <f>IF(#REF!="сх",0,0)</f>
        <v>#REF!</v>
      </c>
      <c r="GS32" s="9" t="e">
        <f t="shared" si="6"/>
        <v>#REF!</v>
      </c>
      <c r="GT32" s="9" t="e">
        <f>IF(#REF!=1,100,0)</f>
        <v>#REF!</v>
      </c>
      <c r="GU32" s="9" t="e">
        <f>IF(#REF!=2,98,0)</f>
        <v>#REF!</v>
      </c>
      <c r="GV32" s="9" t="e">
        <f>IF(#REF!=3,95,0)</f>
        <v>#REF!</v>
      </c>
      <c r="GW32" s="9" t="e">
        <f>IF(#REF!=4,93,0)</f>
        <v>#REF!</v>
      </c>
      <c r="GX32" s="9" t="e">
        <f>IF(#REF!=5,90,0)</f>
        <v>#REF!</v>
      </c>
      <c r="GY32" s="9" t="e">
        <f>IF(#REF!=6,88,0)</f>
        <v>#REF!</v>
      </c>
      <c r="GZ32" s="9" t="e">
        <f>IF(#REF!=7,85,0)</f>
        <v>#REF!</v>
      </c>
      <c r="HA32" s="9" t="e">
        <f>IF(#REF!=8,83,0)</f>
        <v>#REF!</v>
      </c>
      <c r="HB32" s="9" t="e">
        <f>IF(#REF!=9,80,0)</f>
        <v>#REF!</v>
      </c>
      <c r="HC32" s="9" t="e">
        <f>IF(#REF!=10,78,0)</f>
        <v>#REF!</v>
      </c>
      <c r="HD32" s="9" t="e">
        <f>IF(#REF!=11,75,0)</f>
        <v>#REF!</v>
      </c>
      <c r="HE32" s="9" t="e">
        <f>IF(#REF!=12,73,0)</f>
        <v>#REF!</v>
      </c>
      <c r="HF32" s="9" t="e">
        <f>IF(#REF!=13,70,0)</f>
        <v>#REF!</v>
      </c>
      <c r="HG32" s="9" t="e">
        <f>IF(#REF!=14,68,0)</f>
        <v>#REF!</v>
      </c>
      <c r="HH32" s="9" t="e">
        <f>IF(#REF!=15,65,0)</f>
        <v>#REF!</v>
      </c>
      <c r="HI32" s="9" t="e">
        <f>IF(#REF!=16,63,0)</f>
        <v>#REF!</v>
      </c>
      <c r="HJ32" s="9" t="e">
        <f>IF(#REF!=17,60,0)</f>
        <v>#REF!</v>
      </c>
      <c r="HK32" s="9" t="e">
        <f>IF(#REF!=18,58,0)</f>
        <v>#REF!</v>
      </c>
      <c r="HL32" s="9" t="e">
        <f>IF(#REF!=19,55,0)</f>
        <v>#REF!</v>
      </c>
      <c r="HM32" s="9" t="e">
        <f>IF(#REF!=20,53,0)</f>
        <v>#REF!</v>
      </c>
      <c r="HN32" s="9" t="e">
        <f>IF(#REF!&gt;20,0,0)</f>
        <v>#REF!</v>
      </c>
      <c r="HO32" s="9" t="e">
        <f>IF(#REF!="сх",0,0)</f>
        <v>#REF!</v>
      </c>
      <c r="HP32" s="9" t="e">
        <f t="shared" si="7"/>
        <v>#REF!</v>
      </c>
      <c r="HQ32" s="9" t="e">
        <f>IF(#REF!=1,100,0)</f>
        <v>#REF!</v>
      </c>
      <c r="HR32" s="9" t="e">
        <f>IF(#REF!=2,98,0)</f>
        <v>#REF!</v>
      </c>
      <c r="HS32" s="9" t="e">
        <f>IF(#REF!=3,95,0)</f>
        <v>#REF!</v>
      </c>
      <c r="HT32" s="9" t="e">
        <f>IF(#REF!=4,93,0)</f>
        <v>#REF!</v>
      </c>
      <c r="HU32" s="9" t="e">
        <f>IF(#REF!=5,90,0)</f>
        <v>#REF!</v>
      </c>
      <c r="HV32" s="9" t="e">
        <f>IF(#REF!=6,88,0)</f>
        <v>#REF!</v>
      </c>
      <c r="HW32" s="9" t="e">
        <f>IF(#REF!=7,85,0)</f>
        <v>#REF!</v>
      </c>
      <c r="HX32" s="9" t="e">
        <f>IF(#REF!=8,83,0)</f>
        <v>#REF!</v>
      </c>
      <c r="HY32" s="9" t="e">
        <f>IF(#REF!=9,80,0)</f>
        <v>#REF!</v>
      </c>
      <c r="HZ32" s="9" t="e">
        <f>IF(#REF!=10,78,0)</f>
        <v>#REF!</v>
      </c>
      <c r="IA32" s="9" t="e">
        <f>IF(#REF!=11,75,0)</f>
        <v>#REF!</v>
      </c>
      <c r="IB32" s="9" t="e">
        <f>IF(#REF!=12,73,0)</f>
        <v>#REF!</v>
      </c>
      <c r="IC32" s="9" t="e">
        <f>IF(#REF!=13,70,0)</f>
        <v>#REF!</v>
      </c>
      <c r="ID32" s="9" t="e">
        <f>IF(#REF!=14,68,0)</f>
        <v>#REF!</v>
      </c>
      <c r="IE32" s="9" t="e">
        <f>IF(#REF!=15,65,0)</f>
        <v>#REF!</v>
      </c>
      <c r="IF32" s="9" t="e">
        <f>IF(#REF!=16,63,0)</f>
        <v>#REF!</v>
      </c>
      <c r="IG32" s="9" t="e">
        <f>IF(#REF!=17,60,0)</f>
        <v>#REF!</v>
      </c>
      <c r="IH32" s="9" t="e">
        <f>IF(#REF!=18,58,0)</f>
        <v>#REF!</v>
      </c>
      <c r="II32" s="9" t="e">
        <f>IF(#REF!=19,55,0)</f>
        <v>#REF!</v>
      </c>
      <c r="IJ32" s="9" t="e">
        <f>IF(#REF!=20,53,0)</f>
        <v>#REF!</v>
      </c>
      <c r="IK32" s="9" t="e">
        <f>IF(#REF!&gt;20,0,0)</f>
        <v>#REF!</v>
      </c>
      <c r="IL32" s="9" t="e">
        <f>IF(#REF!="сх",0,0)</f>
        <v>#REF!</v>
      </c>
      <c r="IM32" s="9" t="e">
        <f t="shared" si="8"/>
        <v>#REF!</v>
      </c>
      <c r="IN32" s="7"/>
      <c r="IO32" s="7"/>
      <c r="IP32" s="7"/>
      <c r="IQ32" s="7"/>
      <c r="IR32" s="7"/>
      <c r="IS32" s="7"/>
      <c r="IT32" s="7"/>
      <c r="IU32" s="7"/>
      <c r="IV32" s="7"/>
    </row>
    <row r="33" spans="1:256" s="17" customFormat="1" ht="70.5">
      <c r="A33" s="49">
        <v>23</v>
      </c>
      <c r="B33" s="50">
        <v>12</v>
      </c>
      <c r="C33" s="61" t="s">
        <v>95</v>
      </c>
      <c r="D33" s="58" t="s">
        <v>30</v>
      </c>
      <c r="E33" s="51" t="s">
        <v>58</v>
      </c>
      <c r="F33" s="64" t="s">
        <v>82</v>
      </c>
      <c r="G33" s="61" t="s">
        <v>83</v>
      </c>
      <c r="H33" s="50" t="s">
        <v>62</v>
      </c>
      <c r="I33" s="13" t="e">
        <f>#REF!+#REF!</f>
        <v>#REF!</v>
      </c>
      <c r="J33" s="14"/>
      <c r="K33" s="15"/>
      <c r="L33" s="14" t="e">
        <f>IF(#REF!=1,25,0)</f>
        <v>#REF!</v>
      </c>
      <c r="M33" s="14" t="e">
        <f>IF(#REF!=2,22,0)</f>
        <v>#REF!</v>
      </c>
      <c r="N33" s="14" t="e">
        <f>IF(#REF!=3,20,0)</f>
        <v>#REF!</v>
      </c>
      <c r="O33" s="14" t="e">
        <f>IF(#REF!=4,18,0)</f>
        <v>#REF!</v>
      </c>
      <c r="P33" s="14" t="e">
        <f>IF(#REF!=5,16,0)</f>
        <v>#REF!</v>
      </c>
      <c r="Q33" s="14" t="e">
        <f>IF(#REF!=6,15,0)</f>
        <v>#REF!</v>
      </c>
      <c r="R33" s="14" t="e">
        <f>IF(#REF!=7,14,0)</f>
        <v>#REF!</v>
      </c>
      <c r="S33" s="14" t="e">
        <f>IF(#REF!=8,13,0)</f>
        <v>#REF!</v>
      </c>
      <c r="T33" s="14" t="e">
        <f>IF(#REF!=9,12,0)</f>
        <v>#REF!</v>
      </c>
      <c r="U33" s="14" t="e">
        <f>IF(#REF!=10,11,0)</f>
        <v>#REF!</v>
      </c>
      <c r="V33" s="14" t="e">
        <f>IF(#REF!=11,10,0)</f>
        <v>#REF!</v>
      </c>
      <c r="W33" s="14" t="e">
        <f>IF(#REF!=12,9,0)</f>
        <v>#REF!</v>
      </c>
      <c r="X33" s="14" t="e">
        <f>IF(#REF!=13,8,0)</f>
        <v>#REF!</v>
      </c>
      <c r="Y33" s="14" t="e">
        <f>IF(#REF!=14,7,0)</f>
        <v>#REF!</v>
      </c>
      <c r="Z33" s="14" t="e">
        <f>IF(#REF!=15,6,0)</f>
        <v>#REF!</v>
      </c>
      <c r="AA33" s="14" t="e">
        <f>IF(#REF!=16,5,0)</f>
        <v>#REF!</v>
      </c>
      <c r="AB33" s="14" t="e">
        <f>IF(#REF!=17,4,0)</f>
        <v>#REF!</v>
      </c>
      <c r="AC33" s="14" t="e">
        <f>IF(#REF!=18,3,0)</f>
        <v>#REF!</v>
      </c>
      <c r="AD33" s="14" t="e">
        <f>IF(#REF!=19,2,0)</f>
        <v>#REF!</v>
      </c>
      <c r="AE33" s="14" t="e">
        <f>IF(#REF!=20,1,0)</f>
        <v>#REF!</v>
      </c>
      <c r="AF33" s="14" t="e">
        <f>IF(#REF!&gt;20,0,0)</f>
        <v>#REF!</v>
      </c>
      <c r="AG33" s="14" t="e">
        <f>IF(#REF!="сх",0,0)</f>
        <v>#REF!</v>
      </c>
      <c r="AH33" s="14" t="e">
        <f t="shared" si="0"/>
        <v>#REF!</v>
      </c>
      <c r="AI33" s="14" t="e">
        <f>IF(#REF!=1,25,0)</f>
        <v>#REF!</v>
      </c>
      <c r="AJ33" s="14" t="e">
        <f>IF(#REF!=2,22,0)</f>
        <v>#REF!</v>
      </c>
      <c r="AK33" s="14" t="e">
        <f>IF(#REF!=3,20,0)</f>
        <v>#REF!</v>
      </c>
      <c r="AL33" s="14" t="e">
        <f>IF(#REF!=4,18,0)</f>
        <v>#REF!</v>
      </c>
      <c r="AM33" s="14" t="e">
        <f>IF(#REF!=5,16,0)</f>
        <v>#REF!</v>
      </c>
      <c r="AN33" s="14" t="e">
        <f>IF(#REF!=6,15,0)</f>
        <v>#REF!</v>
      </c>
      <c r="AO33" s="14" t="e">
        <f>IF(#REF!=7,14,0)</f>
        <v>#REF!</v>
      </c>
      <c r="AP33" s="14" t="e">
        <f>IF(#REF!=8,13,0)</f>
        <v>#REF!</v>
      </c>
      <c r="AQ33" s="14" t="e">
        <f>IF(#REF!=9,12,0)</f>
        <v>#REF!</v>
      </c>
      <c r="AR33" s="14" t="e">
        <f>IF(#REF!=10,11,0)</f>
        <v>#REF!</v>
      </c>
      <c r="AS33" s="14" t="e">
        <f>IF(#REF!=11,10,0)</f>
        <v>#REF!</v>
      </c>
      <c r="AT33" s="14" t="e">
        <f>IF(#REF!=12,9,0)</f>
        <v>#REF!</v>
      </c>
      <c r="AU33" s="14" t="e">
        <f>IF(#REF!=13,8,0)</f>
        <v>#REF!</v>
      </c>
      <c r="AV33" s="14" t="e">
        <f>IF(#REF!=14,7,0)</f>
        <v>#REF!</v>
      </c>
      <c r="AW33" s="14" t="e">
        <f>IF(#REF!=15,6,0)</f>
        <v>#REF!</v>
      </c>
      <c r="AX33" s="14" t="e">
        <f>IF(#REF!=16,5,0)</f>
        <v>#REF!</v>
      </c>
      <c r="AY33" s="14" t="e">
        <f>IF(#REF!=17,4,0)</f>
        <v>#REF!</v>
      </c>
      <c r="AZ33" s="14" t="e">
        <f>IF(#REF!=18,3,0)</f>
        <v>#REF!</v>
      </c>
      <c r="BA33" s="14" t="e">
        <f>IF(#REF!=19,2,0)</f>
        <v>#REF!</v>
      </c>
      <c r="BB33" s="14" t="e">
        <f>IF(#REF!=20,1,0)</f>
        <v>#REF!</v>
      </c>
      <c r="BC33" s="14" t="e">
        <f>IF(#REF!&gt;20,0,0)</f>
        <v>#REF!</v>
      </c>
      <c r="BD33" s="14" t="e">
        <f>IF(#REF!="сх",0,0)</f>
        <v>#REF!</v>
      </c>
      <c r="BE33" s="14" t="e">
        <f t="shared" si="1"/>
        <v>#REF!</v>
      </c>
      <c r="BF33" s="14" t="e">
        <f>IF(#REF!=1,45,0)</f>
        <v>#REF!</v>
      </c>
      <c r="BG33" s="14" t="e">
        <f>IF(#REF!=2,42,0)</f>
        <v>#REF!</v>
      </c>
      <c r="BH33" s="14" t="e">
        <f>IF(#REF!=3,40,0)</f>
        <v>#REF!</v>
      </c>
      <c r="BI33" s="14" t="e">
        <f>IF(#REF!=4,38,0)</f>
        <v>#REF!</v>
      </c>
      <c r="BJ33" s="14" t="e">
        <f>IF(#REF!=5,36,0)</f>
        <v>#REF!</v>
      </c>
      <c r="BK33" s="14" t="e">
        <f>IF(#REF!=6,35,0)</f>
        <v>#REF!</v>
      </c>
      <c r="BL33" s="14" t="e">
        <f>IF(#REF!=7,34,0)</f>
        <v>#REF!</v>
      </c>
      <c r="BM33" s="14" t="e">
        <f>IF(#REF!=8,33,0)</f>
        <v>#REF!</v>
      </c>
      <c r="BN33" s="14" t="e">
        <f>IF(#REF!=9,32,0)</f>
        <v>#REF!</v>
      </c>
      <c r="BO33" s="14" t="e">
        <f>IF(#REF!=10,31,0)</f>
        <v>#REF!</v>
      </c>
      <c r="BP33" s="14" t="e">
        <f>IF(#REF!=11,30,0)</f>
        <v>#REF!</v>
      </c>
      <c r="BQ33" s="14" t="e">
        <f>IF(#REF!=12,29,0)</f>
        <v>#REF!</v>
      </c>
      <c r="BR33" s="14" t="e">
        <f>IF(#REF!=13,28,0)</f>
        <v>#REF!</v>
      </c>
      <c r="BS33" s="14" t="e">
        <f>IF(#REF!=14,27,0)</f>
        <v>#REF!</v>
      </c>
      <c r="BT33" s="14" t="e">
        <f>IF(#REF!=15,26,0)</f>
        <v>#REF!</v>
      </c>
      <c r="BU33" s="14" t="e">
        <f>IF(#REF!=16,25,0)</f>
        <v>#REF!</v>
      </c>
      <c r="BV33" s="14" t="e">
        <f>IF(#REF!=17,24,0)</f>
        <v>#REF!</v>
      </c>
      <c r="BW33" s="14" t="e">
        <f>IF(#REF!=18,23,0)</f>
        <v>#REF!</v>
      </c>
      <c r="BX33" s="14" t="e">
        <f>IF(#REF!=19,22,0)</f>
        <v>#REF!</v>
      </c>
      <c r="BY33" s="14" t="e">
        <f>IF(#REF!=20,21,0)</f>
        <v>#REF!</v>
      </c>
      <c r="BZ33" s="14" t="e">
        <f>IF(#REF!=21,20,0)</f>
        <v>#REF!</v>
      </c>
      <c r="CA33" s="14" t="e">
        <f>IF(#REF!=22,19,0)</f>
        <v>#REF!</v>
      </c>
      <c r="CB33" s="14" t="e">
        <f>IF(#REF!=23,18,0)</f>
        <v>#REF!</v>
      </c>
      <c r="CC33" s="14" t="e">
        <f>IF(#REF!=24,17,0)</f>
        <v>#REF!</v>
      </c>
      <c r="CD33" s="14" t="e">
        <f>IF(#REF!=25,16,0)</f>
        <v>#REF!</v>
      </c>
      <c r="CE33" s="14" t="e">
        <f>IF(#REF!=26,15,0)</f>
        <v>#REF!</v>
      </c>
      <c r="CF33" s="14" t="e">
        <f>IF(#REF!=27,14,0)</f>
        <v>#REF!</v>
      </c>
      <c r="CG33" s="14" t="e">
        <f>IF(#REF!=28,13,0)</f>
        <v>#REF!</v>
      </c>
      <c r="CH33" s="14" t="e">
        <f>IF(#REF!=29,12,0)</f>
        <v>#REF!</v>
      </c>
      <c r="CI33" s="14" t="e">
        <f>IF(#REF!=30,11,0)</f>
        <v>#REF!</v>
      </c>
      <c r="CJ33" s="14" t="e">
        <f>IF(#REF!=31,10,0)</f>
        <v>#REF!</v>
      </c>
      <c r="CK33" s="14" t="e">
        <f>IF(#REF!=32,9,0)</f>
        <v>#REF!</v>
      </c>
      <c r="CL33" s="14" t="e">
        <f>IF(#REF!=33,8,0)</f>
        <v>#REF!</v>
      </c>
      <c r="CM33" s="14" t="e">
        <f>IF(#REF!=34,7,0)</f>
        <v>#REF!</v>
      </c>
      <c r="CN33" s="14" t="e">
        <f>IF(#REF!=35,6,0)</f>
        <v>#REF!</v>
      </c>
      <c r="CO33" s="14" t="e">
        <f>IF(#REF!=36,5,0)</f>
        <v>#REF!</v>
      </c>
      <c r="CP33" s="14" t="e">
        <f>IF(#REF!=37,4,0)</f>
        <v>#REF!</v>
      </c>
      <c r="CQ33" s="14" t="e">
        <f>IF(#REF!=38,3,0)</f>
        <v>#REF!</v>
      </c>
      <c r="CR33" s="14" t="e">
        <f>IF(#REF!=39,2,0)</f>
        <v>#REF!</v>
      </c>
      <c r="CS33" s="14" t="e">
        <f>IF(#REF!=40,1,0)</f>
        <v>#REF!</v>
      </c>
      <c r="CT33" s="14" t="e">
        <f>IF(#REF!&gt;20,0,0)</f>
        <v>#REF!</v>
      </c>
      <c r="CU33" s="14" t="e">
        <f>IF(#REF!="сх",0,0)</f>
        <v>#REF!</v>
      </c>
      <c r="CV33" s="14" t="e">
        <f t="shared" si="2"/>
        <v>#REF!</v>
      </c>
      <c r="CW33" s="14" t="e">
        <f>IF(#REF!=1,45,0)</f>
        <v>#REF!</v>
      </c>
      <c r="CX33" s="14" t="e">
        <f>IF(#REF!=2,42,0)</f>
        <v>#REF!</v>
      </c>
      <c r="CY33" s="14" t="e">
        <f>IF(#REF!=3,40,0)</f>
        <v>#REF!</v>
      </c>
      <c r="CZ33" s="14" t="e">
        <f>IF(#REF!=4,38,0)</f>
        <v>#REF!</v>
      </c>
      <c r="DA33" s="14" t="e">
        <f>IF(#REF!=5,36,0)</f>
        <v>#REF!</v>
      </c>
      <c r="DB33" s="14" t="e">
        <f>IF(#REF!=6,35,0)</f>
        <v>#REF!</v>
      </c>
      <c r="DC33" s="14" t="e">
        <f>IF(#REF!=7,34,0)</f>
        <v>#REF!</v>
      </c>
      <c r="DD33" s="14" t="e">
        <f>IF(#REF!=8,33,0)</f>
        <v>#REF!</v>
      </c>
      <c r="DE33" s="14" t="e">
        <f>IF(#REF!=9,32,0)</f>
        <v>#REF!</v>
      </c>
      <c r="DF33" s="14" t="e">
        <f>IF(#REF!=10,31,0)</f>
        <v>#REF!</v>
      </c>
      <c r="DG33" s="14" t="e">
        <f>IF(#REF!=11,30,0)</f>
        <v>#REF!</v>
      </c>
      <c r="DH33" s="14" t="e">
        <f>IF(#REF!=12,29,0)</f>
        <v>#REF!</v>
      </c>
      <c r="DI33" s="14" t="e">
        <f>IF(#REF!=13,28,0)</f>
        <v>#REF!</v>
      </c>
      <c r="DJ33" s="14" t="e">
        <f>IF(#REF!=14,27,0)</f>
        <v>#REF!</v>
      </c>
      <c r="DK33" s="14" t="e">
        <f>IF(#REF!=15,26,0)</f>
        <v>#REF!</v>
      </c>
      <c r="DL33" s="14" t="e">
        <f>IF(#REF!=16,25,0)</f>
        <v>#REF!</v>
      </c>
      <c r="DM33" s="14" t="e">
        <f>IF(#REF!=17,24,0)</f>
        <v>#REF!</v>
      </c>
      <c r="DN33" s="14" t="e">
        <f>IF(#REF!=18,23,0)</f>
        <v>#REF!</v>
      </c>
      <c r="DO33" s="14" t="e">
        <f>IF(#REF!=19,22,0)</f>
        <v>#REF!</v>
      </c>
      <c r="DP33" s="14" t="e">
        <f>IF(#REF!=20,21,0)</f>
        <v>#REF!</v>
      </c>
      <c r="DQ33" s="14" t="e">
        <f>IF(#REF!=21,20,0)</f>
        <v>#REF!</v>
      </c>
      <c r="DR33" s="14" t="e">
        <f>IF(#REF!=22,19,0)</f>
        <v>#REF!</v>
      </c>
      <c r="DS33" s="14" t="e">
        <f>IF(#REF!=23,18,0)</f>
        <v>#REF!</v>
      </c>
      <c r="DT33" s="14" t="e">
        <f>IF(#REF!=24,17,0)</f>
        <v>#REF!</v>
      </c>
      <c r="DU33" s="14" t="e">
        <f>IF(#REF!=25,16,0)</f>
        <v>#REF!</v>
      </c>
      <c r="DV33" s="14" t="e">
        <f>IF(#REF!=26,15,0)</f>
        <v>#REF!</v>
      </c>
      <c r="DW33" s="14" t="e">
        <f>IF(#REF!=27,14,0)</f>
        <v>#REF!</v>
      </c>
      <c r="DX33" s="14" t="e">
        <f>IF(#REF!=28,13,0)</f>
        <v>#REF!</v>
      </c>
      <c r="DY33" s="14" t="e">
        <f>IF(#REF!=29,12,0)</f>
        <v>#REF!</v>
      </c>
      <c r="DZ33" s="14" t="e">
        <f>IF(#REF!=30,11,0)</f>
        <v>#REF!</v>
      </c>
      <c r="EA33" s="14" t="e">
        <f>IF(#REF!=31,10,0)</f>
        <v>#REF!</v>
      </c>
      <c r="EB33" s="14" t="e">
        <f>IF(#REF!=32,9,0)</f>
        <v>#REF!</v>
      </c>
      <c r="EC33" s="14" t="e">
        <f>IF(#REF!=33,8,0)</f>
        <v>#REF!</v>
      </c>
      <c r="ED33" s="14" t="e">
        <f>IF(#REF!=34,7,0)</f>
        <v>#REF!</v>
      </c>
      <c r="EE33" s="14" t="e">
        <f>IF(#REF!=35,6,0)</f>
        <v>#REF!</v>
      </c>
      <c r="EF33" s="14" t="e">
        <f>IF(#REF!=36,5,0)</f>
        <v>#REF!</v>
      </c>
      <c r="EG33" s="14" t="e">
        <f>IF(#REF!=37,4,0)</f>
        <v>#REF!</v>
      </c>
      <c r="EH33" s="14" t="e">
        <f>IF(#REF!=38,3,0)</f>
        <v>#REF!</v>
      </c>
      <c r="EI33" s="14" t="e">
        <f>IF(#REF!=39,2,0)</f>
        <v>#REF!</v>
      </c>
      <c r="EJ33" s="14" t="e">
        <f>IF(#REF!=40,1,0)</f>
        <v>#REF!</v>
      </c>
      <c r="EK33" s="14" t="e">
        <f>IF(#REF!&gt;20,0,0)</f>
        <v>#REF!</v>
      </c>
      <c r="EL33" s="14" t="e">
        <f>IF(#REF!="сх",0,0)</f>
        <v>#REF!</v>
      </c>
      <c r="EM33" s="14" t="e">
        <f t="shared" si="3"/>
        <v>#REF!</v>
      </c>
      <c r="EN33" s="14"/>
      <c r="EO33" s="14" t="e">
        <f>IF(#REF!="сх","ноль",IF(#REF!&gt;0,#REF!,"Ноль"))</f>
        <v>#REF!</v>
      </c>
      <c r="EP33" s="14" t="e">
        <f>IF(#REF!="сх","ноль",IF(#REF!&gt;0,#REF!,"Ноль"))</f>
        <v>#REF!</v>
      </c>
      <c r="EQ33" s="14"/>
      <c r="ER33" s="14" t="e">
        <f t="shared" si="4"/>
        <v>#REF!</v>
      </c>
      <c r="ES33" s="14" t="e">
        <f>IF(#REF!=#REF!,IF(#REF!&lt;#REF!,#REF!,EW33),#REF!)</f>
        <v>#REF!</v>
      </c>
      <c r="ET33" s="14" t="e">
        <f>IF(#REF!=#REF!,IF(#REF!&lt;#REF!,0,1))</f>
        <v>#REF!</v>
      </c>
      <c r="EU33" s="14" t="e">
        <f>IF(AND(ER33&gt;=21,ER33&lt;&gt;0),ER33,IF(#REF!&lt;#REF!,"СТОП",ES33+ET33))</f>
        <v>#REF!</v>
      </c>
      <c r="EV33" s="14"/>
      <c r="EW33" s="14">
        <v>15</v>
      </c>
      <c r="EX33" s="14">
        <v>16</v>
      </c>
      <c r="EY33" s="14"/>
      <c r="EZ33" s="16" t="e">
        <f>IF(#REF!=1,25,0)</f>
        <v>#REF!</v>
      </c>
      <c r="FA33" s="16" t="e">
        <f>IF(#REF!=2,22,0)</f>
        <v>#REF!</v>
      </c>
      <c r="FB33" s="16" t="e">
        <f>IF(#REF!=3,20,0)</f>
        <v>#REF!</v>
      </c>
      <c r="FC33" s="16" t="e">
        <f>IF(#REF!=4,18,0)</f>
        <v>#REF!</v>
      </c>
      <c r="FD33" s="16" t="e">
        <f>IF(#REF!=5,16,0)</f>
        <v>#REF!</v>
      </c>
      <c r="FE33" s="16" t="e">
        <f>IF(#REF!=6,15,0)</f>
        <v>#REF!</v>
      </c>
      <c r="FF33" s="16" t="e">
        <f>IF(#REF!=7,14,0)</f>
        <v>#REF!</v>
      </c>
      <c r="FG33" s="16" t="e">
        <f>IF(#REF!=8,13,0)</f>
        <v>#REF!</v>
      </c>
      <c r="FH33" s="16" t="e">
        <f>IF(#REF!=9,12,0)</f>
        <v>#REF!</v>
      </c>
      <c r="FI33" s="16" t="e">
        <f>IF(#REF!=10,11,0)</f>
        <v>#REF!</v>
      </c>
      <c r="FJ33" s="16" t="e">
        <f>IF(#REF!=11,10,0)</f>
        <v>#REF!</v>
      </c>
      <c r="FK33" s="16" t="e">
        <f>IF(#REF!=12,9,0)</f>
        <v>#REF!</v>
      </c>
      <c r="FL33" s="16" t="e">
        <f>IF(#REF!=13,8,0)</f>
        <v>#REF!</v>
      </c>
      <c r="FM33" s="16" t="e">
        <f>IF(#REF!=14,7,0)</f>
        <v>#REF!</v>
      </c>
      <c r="FN33" s="16" t="e">
        <f>IF(#REF!=15,6,0)</f>
        <v>#REF!</v>
      </c>
      <c r="FO33" s="16" t="e">
        <f>IF(#REF!=16,5,0)</f>
        <v>#REF!</v>
      </c>
      <c r="FP33" s="16" t="e">
        <f>IF(#REF!=17,4,0)</f>
        <v>#REF!</v>
      </c>
      <c r="FQ33" s="16" t="e">
        <f>IF(#REF!=18,3,0)</f>
        <v>#REF!</v>
      </c>
      <c r="FR33" s="16" t="e">
        <f>IF(#REF!=19,2,0)</f>
        <v>#REF!</v>
      </c>
      <c r="FS33" s="16" t="e">
        <f>IF(#REF!=20,1,0)</f>
        <v>#REF!</v>
      </c>
      <c r="FT33" s="16" t="e">
        <f>IF(#REF!&gt;20,0,0)</f>
        <v>#REF!</v>
      </c>
      <c r="FU33" s="16" t="e">
        <f>IF(#REF!="сх",0,0)</f>
        <v>#REF!</v>
      </c>
      <c r="FV33" s="16" t="e">
        <f t="shared" si="5"/>
        <v>#REF!</v>
      </c>
      <c r="FW33" s="16" t="e">
        <f>IF(#REF!=1,25,0)</f>
        <v>#REF!</v>
      </c>
      <c r="FX33" s="16" t="e">
        <f>IF(#REF!=2,22,0)</f>
        <v>#REF!</v>
      </c>
      <c r="FY33" s="16" t="e">
        <f>IF(#REF!=3,20,0)</f>
        <v>#REF!</v>
      </c>
      <c r="FZ33" s="16" t="e">
        <f>IF(#REF!=4,18,0)</f>
        <v>#REF!</v>
      </c>
      <c r="GA33" s="16" t="e">
        <f>IF(#REF!=5,16,0)</f>
        <v>#REF!</v>
      </c>
      <c r="GB33" s="16" t="e">
        <f>IF(#REF!=6,15,0)</f>
        <v>#REF!</v>
      </c>
      <c r="GC33" s="16" t="e">
        <f>IF(#REF!=7,14,0)</f>
        <v>#REF!</v>
      </c>
      <c r="GD33" s="16" t="e">
        <f>IF(#REF!=8,13,0)</f>
        <v>#REF!</v>
      </c>
      <c r="GE33" s="16" t="e">
        <f>IF(#REF!=9,12,0)</f>
        <v>#REF!</v>
      </c>
      <c r="GF33" s="16" t="e">
        <f>IF(#REF!=10,11,0)</f>
        <v>#REF!</v>
      </c>
      <c r="GG33" s="16" t="e">
        <f>IF(#REF!=11,10,0)</f>
        <v>#REF!</v>
      </c>
      <c r="GH33" s="16" t="e">
        <f>IF(#REF!=12,9,0)</f>
        <v>#REF!</v>
      </c>
      <c r="GI33" s="16" t="e">
        <f>IF(#REF!=13,8,0)</f>
        <v>#REF!</v>
      </c>
      <c r="GJ33" s="16" t="e">
        <f>IF(#REF!=14,7,0)</f>
        <v>#REF!</v>
      </c>
      <c r="GK33" s="16" t="e">
        <f>IF(#REF!=15,6,0)</f>
        <v>#REF!</v>
      </c>
      <c r="GL33" s="16" t="e">
        <f>IF(#REF!=16,5,0)</f>
        <v>#REF!</v>
      </c>
      <c r="GM33" s="16" t="e">
        <f>IF(#REF!=17,4,0)</f>
        <v>#REF!</v>
      </c>
      <c r="GN33" s="16" t="e">
        <f>IF(#REF!=18,3,0)</f>
        <v>#REF!</v>
      </c>
      <c r="GO33" s="16" t="e">
        <f>IF(#REF!=19,2,0)</f>
        <v>#REF!</v>
      </c>
      <c r="GP33" s="16" t="e">
        <f>IF(#REF!=20,1,0)</f>
        <v>#REF!</v>
      </c>
      <c r="GQ33" s="16" t="e">
        <f>IF(#REF!&gt;20,0,0)</f>
        <v>#REF!</v>
      </c>
      <c r="GR33" s="16" t="e">
        <f>IF(#REF!="сх",0,0)</f>
        <v>#REF!</v>
      </c>
      <c r="GS33" s="16" t="e">
        <f t="shared" si="6"/>
        <v>#REF!</v>
      </c>
      <c r="GT33" s="16" t="e">
        <f>IF(#REF!=1,100,0)</f>
        <v>#REF!</v>
      </c>
      <c r="GU33" s="16" t="e">
        <f>IF(#REF!=2,98,0)</f>
        <v>#REF!</v>
      </c>
      <c r="GV33" s="16" t="e">
        <f>IF(#REF!=3,95,0)</f>
        <v>#REF!</v>
      </c>
      <c r="GW33" s="16" t="e">
        <f>IF(#REF!=4,93,0)</f>
        <v>#REF!</v>
      </c>
      <c r="GX33" s="16" t="e">
        <f>IF(#REF!=5,90,0)</f>
        <v>#REF!</v>
      </c>
      <c r="GY33" s="16" t="e">
        <f>IF(#REF!=6,88,0)</f>
        <v>#REF!</v>
      </c>
      <c r="GZ33" s="16" t="e">
        <f>IF(#REF!=7,85,0)</f>
        <v>#REF!</v>
      </c>
      <c r="HA33" s="16" t="e">
        <f>IF(#REF!=8,83,0)</f>
        <v>#REF!</v>
      </c>
      <c r="HB33" s="16" t="e">
        <f>IF(#REF!=9,80,0)</f>
        <v>#REF!</v>
      </c>
      <c r="HC33" s="16" t="e">
        <f>IF(#REF!=10,78,0)</f>
        <v>#REF!</v>
      </c>
      <c r="HD33" s="16" t="e">
        <f>IF(#REF!=11,75,0)</f>
        <v>#REF!</v>
      </c>
      <c r="HE33" s="16" t="e">
        <f>IF(#REF!=12,73,0)</f>
        <v>#REF!</v>
      </c>
      <c r="HF33" s="16" t="e">
        <f>IF(#REF!=13,70,0)</f>
        <v>#REF!</v>
      </c>
      <c r="HG33" s="16" t="e">
        <f>IF(#REF!=14,68,0)</f>
        <v>#REF!</v>
      </c>
      <c r="HH33" s="16" t="e">
        <f>IF(#REF!=15,65,0)</f>
        <v>#REF!</v>
      </c>
      <c r="HI33" s="16" t="e">
        <f>IF(#REF!=16,63,0)</f>
        <v>#REF!</v>
      </c>
      <c r="HJ33" s="16" t="e">
        <f>IF(#REF!=17,60,0)</f>
        <v>#REF!</v>
      </c>
      <c r="HK33" s="16" t="e">
        <f>IF(#REF!=18,58,0)</f>
        <v>#REF!</v>
      </c>
      <c r="HL33" s="16" t="e">
        <f>IF(#REF!=19,55,0)</f>
        <v>#REF!</v>
      </c>
      <c r="HM33" s="16" t="e">
        <f>IF(#REF!=20,53,0)</f>
        <v>#REF!</v>
      </c>
      <c r="HN33" s="16" t="e">
        <f>IF(#REF!&gt;20,0,0)</f>
        <v>#REF!</v>
      </c>
      <c r="HO33" s="16" t="e">
        <f>IF(#REF!="сх",0,0)</f>
        <v>#REF!</v>
      </c>
      <c r="HP33" s="16" t="e">
        <f t="shared" si="7"/>
        <v>#REF!</v>
      </c>
      <c r="HQ33" s="16" t="e">
        <f>IF(#REF!=1,100,0)</f>
        <v>#REF!</v>
      </c>
      <c r="HR33" s="16" t="e">
        <f>IF(#REF!=2,98,0)</f>
        <v>#REF!</v>
      </c>
      <c r="HS33" s="16" t="e">
        <f>IF(#REF!=3,95,0)</f>
        <v>#REF!</v>
      </c>
      <c r="HT33" s="16" t="e">
        <f>IF(#REF!=4,93,0)</f>
        <v>#REF!</v>
      </c>
      <c r="HU33" s="16" t="e">
        <f>IF(#REF!=5,90,0)</f>
        <v>#REF!</v>
      </c>
      <c r="HV33" s="16" t="e">
        <f>IF(#REF!=6,88,0)</f>
        <v>#REF!</v>
      </c>
      <c r="HW33" s="16" t="e">
        <f>IF(#REF!=7,85,0)</f>
        <v>#REF!</v>
      </c>
      <c r="HX33" s="16" t="e">
        <f>IF(#REF!=8,83,0)</f>
        <v>#REF!</v>
      </c>
      <c r="HY33" s="16" t="e">
        <f>IF(#REF!=9,80,0)</f>
        <v>#REF!</v>
      </c>
      <c r="HZ33" s="16" t="e">
        <f>IF(#REF!=10,78,0)</f>
        <v>#REF!</v>
      </c>
      <c r="IA33" s="16" t="e">
        <f>IF(#REF!=11,75,0)</f>
        <v>#REF!</v>
      </c>
      <c r="IB33" s="16" t="e">
        <f>IF(#REF!=12,73,0)</f>
        <v>#REF!</v>
      </c>
      <c r="IC33" s="16" t="e">
        <f>IF(#REF!=13,70,0)</f>
        <v>#REF!</v>
      </c>
      <c r="ID33" s="16" t="e">
        <f>IF(#REF!=14,68,0)</f>
        <v>#REF!</v>
      </c>
      <c r="IE33" s="16" t="e">
        <f>IF(#REF!=15,65,0)</f>
        <v>#REF!</v>
      </c>
      <c r="IF33" s="16" t="e">
        <f>IF(#REF!=16,63,0)</f>
        <v>#REF!</v>
      </c>
      <c r="IG33" s="16" t="e">
        <f>IF(#REF!=17,60,0)</f>
        <v>#REF!</v>
      </c>
      <c r="IH33" s="16" t="e">
        <f>IF(#REF!=18,58,0)</f>
        <v>#REF!</v>
      </c>
      <c r="II33" s="16" t="e">
        <f>IF(#REF!=19,55,0)</f>
        <v>#REF!</v>
      </c>
      <c r="IJ33" s="16" t="e">
        <f>IF(#REF!=20,53,0)</f>
        <v>#REF!</v>
      </c>
      <c r="IK33" s="16" t="e">
        <f>IF(#REF!&gt;20,0,0)</f>
        <v>#REF!</v>
      </c>
      <c r="IL33" s="16" t="e">
        <f>IF(#REF!="сх",0,0)</f>
        <v>#REF!</v>
      </c>
      <c r="IM33" s="16" t="e">
        <f t="shared" si="8"/>
        <v>#REF!</v>
      </c>
      <c r="IN33" s="14"/>
      <c r="IO33" s="14"/>
      <c r="IP33" s="14"/>
      <c r="IQ33" s="14"/>
      <c r="IR33" s="14"/>
      <c r="IS33" s="14"/>
      <c r="IT33" s="14"/>
      <c r="IU33" s="14"/>
      <c r="IV33" s="14"/>
    </row>
    <row r="34" spans="1:256" s="17" customFormat="1" ht="70.5">
      <c r="A34" s="52">
        <v>24</v>
      </c>
      <c r="B34" s="53">
        <v>35</v>
      </c>
      <c r="C34" s="62" t="s">
        <v>45</v>
      </c>
      <c r="D34" s="47" t="s">
        <v>30</v>
      </c>
      <c r="E34" s="54" t="s">
        <v>84</v>
      </c>
      <c r="F34" s="66" t="s">
        <v>82</v>
      </c>
      <c r="G34" s="62" t="s">
        <v>83</v>
      </c>
      <c r="H34" s="53" t="s">
        <v>62</v>
      </c>
      <c r="I34" s="13" t="e">
        <f>#REF!+#REF!</f>
        <v>#REF!</v>
      </c>
      <c r="J34" s="14"/>
      <c r="K34" s="15"/>
      <c r="L34" s="14" t="e">
        <f>IF(#REF!=1,25,0)</f>
        <v>#REF!</v>
      </c>
      <c r="M34" s="14" t="e">
        <f>IF(#REF!=2,22,0)</f>
        <v>#REF!</v>
      </c>
      <c r="N34" s="14" t="e">
        <f>IF(#REF!=3,20,0)</f>
        <v>#REF!</v>
      </c>
      <c r="O34" s="14" t="e">
        <f>IF(#REF!=4,18,0)</f>
        <v>#REF!</v>
      </c>
      <c r="P34" s="14" t="e">
        <f>IF(#REF!=5,16,0)</f>
        <v>#REF!</v>
      </c>
      <c r="Q34" s="14" t="e">
        <f>IF(#REF!=6,15,0)</f>
        <v>#REF!</v>
      </c>
      <c r="R34" s="14" t="e">
        <f>IF(#REF!=7,14,0)</f>
        <v>#REF!</v>
      </c>
      <c r="S34" s="14" t="e">
        <f>IF(#REF!=8,13,0)</f>
        <v>#REF!</v>
      </c>
      <c r="T34" s="14" t="e">
        <f>IF(#REF!=9,12,0)</f>
        <v>#REF!</v>
      </c>
      <c r="U34" s="14" t="e">
        <f>IF(#REF!=10,11,0)</f>
        <v>#REF!</v>
      </c>
      <c r="V34" s="14" t="e">
        <f>IF(#REF!=11,10,0)</f>
        <v>#REF!</v>
      </c>
      <c r="W34" s="14" t="e">
        <f>IF(#REF!=12,9,0)</f>
        <v>#REF!</v>
      </c>
      <c r="X34" s="14" t="e">
        <f>IF(#REF!=13,8,0)</f>
        <v>#REF!</v>
      </c>
      <c r="Y34" s="14" t="e">
        <f>IF(#REF!=14,7,0)</f>
        <v>#REF!</v>
      </c>
      <c r="Z34" s="14" t="e">
        <f>IF(#REF!=15,6,0)</f>
        <v>#REF!</v>
      </c>
      <c r="AA34" s="14" t="e">
        <f>IF(#REF!=16,5,0)</f>
        <v>#REF!</v>
      </c>
      <c r="AB34" s="14" t="e">
        <f>IF(#REF!=17,4,0)</f>
        <v>#REF!</v>
      </c>
      <c r="AC34" s="14" t="e">
        <f>IF(#REF!=18,3,0)</f>
        <v>#REF!</v>
      </c>
      <c r="AD34" s="14" t="e">
        <f>IF(#REF!=19,2,0)</f>
        <v>#REF!</v>
      </c>
      <c r="AE34" s="14" t="e">
        <f>IF(#REF!=20,1,0)</f>
        <v>#REF!</v>
      </c>
      <c r="AF34" s="14" t="e">
        <f>IF(#REF!&gt;20,0,0)</f>
        <v>#REF!</v>
      </c>
      <c r="AG34" s="14" t="e">
        <f>IF(#REF!="сх",0,0)</f>
        <v>#REF!</v>
      </c>
      <c r="AH34" s="14" t="e">
        <f t="shared" si="0"/>
        <v>#REF!</v>
      </c>
      <c r="AI34" s="14" t="e">
        <f>IF(#REF!=1,25,0)</f>
        <v>#REF!</v>
      </c>
      <c r="AJ34" s="14" t="e">
        <f>IF(#REF!=2,22,0)</f>
        <v>#REF!</v>
      </c>
      <c r="AK34" s="14" t="e">
        <f>IF(#REF!=3,20,0)</f>
        <v>#REF!</v>
      </c>
      <c r="AL34" s="14" t="e">
        <f>IF(#REF!=4,18,0)</f>
        <v>#REF!</v>
      </c>
      <c r="AM34" s="14" t="e">
        <f>IF(#REF!=5,16,0)</f>
        <v>#REF!</v>
      </c>
      <c r="AN34" s="14" t="e">
        <f>IF(#REF!=6,15,0)</f>
        <v>#REF!</v>
      </c>
      <c r="AO34" s="14" t="e">
        <f>IF(#REF!=7,14,0)</f>
        <v>#REF!</v>
      </c>
      <c r="AP34" s="14" t="e">
        <f>IF(#REF!=8,13,0)</f>
        <v>#REF!</v>
      </c>
      <c r="AQ34" s="14" t="e">
        <f>IF(#REF!=9,12,0)</f>
        <v>#REF!</v>
      </c>
      <c r="AR34" s="14" t="e">
        <f>IF(#REF!=10,11,0)</f>
        <v>#REF!</v>
      </c>
      <c r="AS34" s="14" t="e">
        <f>IF(#REF!=11,10,0)</f>
        <v>#REF!</v>
      </c>
      <c r="AT34" s="14" t="e">
        <f>IF(#REF!=12,9,0)</f>
        <v>#REF!</v>
      </c>
      <c r="AU34" s="14" t="e">
        <f>IF(#REF!=13,8,0)</f>
        <v>#REF!</v>
      </c>
      <c r="AV34" s="14" t="e">
        <f>IF(#REF!=14,7,0)</f>
        <v>#REF!</v>
      </c>
      <c r="AW34" s="14" t="e">
        <f>IF(#REF!=15,6,0)</f>
        <v>#REF!</v>
      </c>
      <c r="AX34" s="14" t="e">
        <f>IF(#REF!=16,5,0)</f>
        <v>#REF!</v>
      </c>
      <c r="AY34" s="14" t="e">
        <f>IF(#REF!=17,4,0)</f>
        <v>#REF!</v>
      </c>
      <c r="AZ34" s="14" t="e">
        <f>IF(#REF!=18,3,0)</f>
        <v>#REF!</v>
      </c>
      <c r="BA34" s="14" t="e">
        <f>IF(#REF!=19,2,0)</f>
        <v>#REF!</v>
      </c>
      <c r="BB34" s="14" t="e">
        <f>IF(#REF!=20,1,0)</f>
        <v>#REF!</v>
      </c>
      <c r="BC34" s="14" t="e">
        <f>IF(#REF!&gt;20,0,0)</f>
        <v>#REF!</v>
      </c>
      <c r="BD34" s="14" t="e">
        <f>IF(#REF!="сх",0,0)</f>
        <v>#REF!</v>
      </c>
      <c r="BE34" s="14" t="e">
        <f t="shared" si="1"/>
        <v>#REF!</v>
      </c>
      <c r="BF34" s="14" t="e">
        <f>IF(#REF!=1,45,0)</f>
        <v>#REF!</v>
      </c>
      <c r="BG34" s="14" t="e">
        <f>IF(#REF!=2,42,0)</f>
        <v>#REF!</v>
      </c>
      <c r="BH34" s="14" t="e">
        <f>IF(#REF!=3,40,0)</f>
        <v>#REF!</v>
      </c>
      <c r="BI34" s="14" t="e">
        <f>IF(#REF!=4,38,0)</f>
        <v>#REF!</v>
      </c>
      <c r="BJ34" s="14" t="e">
        <f>IF(#REF!=5,36,0)</f>
        <v>#REF!</v>
      </c>
      <c r="BK34" s="14" t="e">
        <f>IF(#REF!=6,35,0)</f>
        <v>#REF!</v>
      </c>
      <c r="BL34" s="14" t="e">
        <f>IF(#REF!=7,34,0)</f>
        <v>#REF!</v>
      </c>
      <c r="BM34" s="14" t="e">
        <f>IF(#REF!=8,33,0)</f>
        <v>#REF!</v>
      </c>
      <c r="BN34" s="14" t="e">
        <f>IF(#REF!=9,32,0)</f>
        <v>#REF!</v>
      </c>
      <c r="BO34" s="14" t="e">
        <f>IF(#REF!=10,31,0)</f>
        <v>#REF!</v>
      </c>
      <c r="BP34" s="14" t="e">
        <f>IF(#REF!=11,30,0)</f>
        <v>#REF!</v>
      </c>
      <c r="BQ34" s="14" t="e">
        <f>IF(#REF!=12,29,0)</f>
        <v>#REF!</v>
      </c>
      <c r="BR34" s="14" t="e">
        <f>IF(#REF!=13,28,0)</f>
        <v>#REF!</v>
      </c>
      <c r="BS34" s="14" t="e">
        <f>IF(#REF!=14,27,0)</f>
        <v>#REF!</v>
      </c>
      <c r="BT34" s="14" t="e">
        <f>IF(#REF!=15,26,0)</f>
        <v>#REF!</v>
      </c>
      <c r="BU34" s="14" t="e">
        <f>IF(#REF!=16,25,0)</f>
        <v>#REF!</v>
      </c>
      <c r="BV34" s="14" t="e">
        <f>IF(#REF!=17,24,0)</f>
        <v>#REF!</v>
      </c>
      <c r="BW34" s="14" t="e">
        <f>IF(#REF!=18,23,0)</f>
        <v>#REF!</v>
      </c>
      <c r="BX34" s="14" t="e">
        <f>IF(#REF!=19,22,0)</f>
        <v>#REF!</v>
      </c>
      <c r="BY34" s="14" t="e">
        <f>IF(#REF!=20,21,0)</f>
        <v>#REF!</v>
      </c>
      <c r="BZ34" s="14" t="e">
        <f>IF(#REF!=21,20,0)</f>
        <v>#REF!</v>
      </c>
      <c r="CA34" s="14" t="e">
        <f>IF(#REF!=22,19,0)</f>
        <v>#REF!</v>
      </c>
      <c r="CB34" s="14" t="e">
        <f>IF(#REF!=23,18,0)</f>
        <v>#REF!</v>
      </c>
      <c r="CC34" s="14" t="e">
        <f>IF(#REF!=24,17,0)</f>
        <v>#REF!</v>
      </c>
      <c r="CD34" s="14" t="e">
        <f>IF(#REF!=25,16,0)</f>
        <v>#REF!</v>
      </c>
      <c r="CE34" s="14" t="e">
        <f>IF(#REF!=26,15,0)</f>
        <v>#REF!</v>
      </c>
      <c r="CF34" s="14" t="e">
        <f>IF(#REF!=27,14,0)</f>
        <v>#REF!</v>
      </c>
      <c r="CG34" s="14" t="e">
        <f>IF(#REF!=28,13,0)</f>
        <v>#REF!</v>
      </c>
      <c r="CH34" s="14" t="e">
        <f>IF(#REF!=29,12,0)</f>
        <v>#REF!</v>
      </c>
      <c r="CI34" s="14" t="e">
        <f>IF(#REF!=30,11,0)</f>
        <v>#REF!</v>
      </c>
      <c r="CJ34" s="14" t="e">
        <f>IF(#REF!=31,10,0)</f>
        <v>#REF!</v>
      </c>
      <c r="CK34" s="14" t="e">
        <f>IF(#REF!=32,9,0)</f>
        <v>#REF!</v>
      </c>
      <c r="CL34" s="14" t="e">
        <f>IF(#REF!=33,8,0)</f>
        <v>#REF!</v>
      </c>
      <c r="CM34" s="14" t="e">
        <f>IF(#REF!=34,7,0)</f>
        <v>#REF!</v>
      </c>
      <c r="CN34" s="14" t="e">
        <f>IF(#REF!=35,6,0)</f>
        <v>#REF!</v>
      </c>
      <c r="CO34" s="14" t="e">
        <f>IF(#REF!=36,5,0)</f>
        <v>#REF!</v>
      </c>
      <c r="CP34" s="14" t="e">
        <f>IF(#REF!=37,4,0)</f>
        <v>#REF!</v>
      </c>
      <c r="CQ34" s="14" t="e">
        <f>IF(#REF!=38,3,0)</f>
        <v>#REF!</v>
      </c>
      <c r="CR34" s="14" t="e">
        <f>IF(#REF!=39,2,0)</f>
        <v>#REF!</v>
      </c>
      <c r="CS34" s="14" t="e">
        <f>IF(#REF!=40,1,0)</f>
        <v>#REF!</v>
      </c>
      <c r="CT34" s="14" t="e">
        <f>IF(#REF!&gt;20,0,0)</f>
        <v>#REF!</v>
      </c>
      <c r="CU34" s="14" t="e">
        <f>IF(#REF!="сх",0,0)</f>
        <v>#REF!</v>
      </c>
      <c r="CV34" s="14" t="e">
        <f t="shared" si="2"/>
        <v>#REF!</v>
      </c>
      <c r="CW34" s="14" t="e">
        <f>IF(#REF!=1,45,0)</f>
        <v>#REF!</v>
      </c>
      <c r="CX34" s="14" t="e">
        <f>IF(#REF!=2,42,0)</f>
        <v>#REF!</v>
      </c>
      <c r="CY34" s="14" t="e">
        <f>IF(#REF!=3,40,0)</f>
        <v>#REF!</v>
      </c>
      <c r="CZ34" s="14" t="e">
        <f>IF(#REF!=4,38,0)</f>
        <v>#REF!</v>
      </c>
      <c r="DA34" s="14" t="e">
        <f>IF(#REF!=5,36,0)</f>
        <v>#REF!</v>
      </c>
      <c r="DB34" s="14" t="e">
        <f>IF(#REF!=6,35,0)</f>
        <v>#REF!</v>
      </c>
      <c r="DC34" s="14" t="e">
        <f>IF(#REF!=7,34,0)</f>
        <v>#REF!</v>
      </c>
      <c r="DD34" s="14" t="e">
        <f>IF(#REF!=8,33,0)</f>
        <v>#REF!</v>
      </c>
      <c r="DE34" s="14" t="e">
        <f>IF(#REF!=9,32,0)</f>
        <v>#REF!</v>
      </c>
      <c r="DF34" s="14" t="e">
        <f>IF(#REF!=10,31,0)</f>
        <v>#REF!</v>
      </c>
      <c r="DG34" s="14" t="e">
        <f>IF(#REF!=11,30,0)</f>
        <v>#REF!</v>
      </c>
      <c r="DH34" s="14" t="e">
        <f>IF(#REF!=12,29,0)</f>
        <v>#REF!</v>
      </c>
      <c r="DI34" s="14" t="e">
        <f>IF(#REF!=13,28,0)</f>
        <v>#REF!</v>
      </c>
      <c r="DJ34" s="14" t="e">
        <f>IF(#REF!=14,27,0)</f>
        <v>#REF!</v>
      </c>
      <c r="DK34" s="14" t="e">
        <f>IF(#REF!=15,26,0)</f>
        <v>#REF!</v>
      </c>
      <c r="DL34" s="14" t="e">
        <f>IF(#REF!=16,25,0)</f>
        <v>#REF!</v>
      </c>
      <c r="DM34" s="14" t="e">
        <f>IF(#REF!=17,24,0)</f>
        <v>#REF!</v>
      </c>
      <c r="DN34" s="14" t="e">
        <f>IF(#REF!=18,23,0)</f>
        <v>#REF!</v>
      </c>
      <c r="DO34" s="14" t="e">
        <f>IF(#REF!=19,22,0)</f>
        <v>#REF!</v>
      </c>
      <c r="DP34" s="14" t="e">
        <f>IF(#REF!=20,21,0)</f>
        <v>#REF!</v>
      </c>
      <c r="DQ34" s="14" t="e">
        <f>IF(#REF!=21,20,0)</f>
        <v>#REF!</v>
      </c>
      <c r="DR34" s="14" t="e">
        <f>IF(#REF!=22,19,0)</f>
        <v>#REF!</v>
      </c>
      <c r="DS34" s="14" t="e">
        <f>IF(#REF!=23,18,0)</f>
        <v>#REF!</v>
      </c>
      <c r="DT34" s="14" t="e">
        <f>IF(#REF!=24,17,0)</f>
        <v>#REF!</v>
      </c>
      <c r="DU34" s="14" t="e">
        <f>IF(#REF!=25,16,0)</f>
        <v>#REF!</v>
      </c>
      <c r="DV34" s="14" t="e">
        <f>IF(#REF!=26,15,0)</f>
        <v>#REF!</v>
      </c>
      <c r="DW34" s="14" t="e">
        <f>IF(#REF!=27,14,0)</f>
        <v>#REF!</v>
      </c>
      <c r="DX34" s="14" t="e">
        <f>IF(#REF!=28,13,0)</f>
        <v>#REF!</v>
      </c>
      <c r="DY34" s="14" t="e">
        <f>IF(#REF!=29,12,0)</f>
        <v>#REF!</v>
      </c>
      <c r="DZ34" s="14" t="e">
        <f>IF(#REF!=30,11,0)</f>
        <v>#REF!</v>
      </c>
      <c r="EA34" s="14" t="e">
        <f>IF(#REF!=31,10,0)</f>
        <v>#REF!</v>
      </c>
      <c r="EB34" s="14" t="e">
        <f>IF(#REF!=32,9,0)</f>
        <v>#REF!</v>
      </c>
      <c r="EC34" s="14" t="e">
        <f>IF(#REF!=33,8,0)</f>
        <v>#REF!</v>
      </c>
      <c r="ED34" s="14" t="e">
        <f>IF(#REF!=34,7,0)</f>
        <v>#REF!</v>
      </c>
      <c r="EE34" s="14" t="e">
        <f>IF(#REF!=35,6,0)</f>
        <v>#REF!</v>
      </c>
      <c r="EF34" s="14" t="e">
        <f>IF(#REF!=36,5,0)</f>
        <v>#REF!</v>
      </c>
      <c r="EG34" s="14" t="e">
        <f>IF(#REF!=37,4,0)</f>
        <v>#REF!</v>
      </c>
      <c r="EH34" s="14" t="e">
        <f>IF(#REF!=38,3,0)</f>
        <v>#REF!</v>
      </c>
      <c r="EI34" s="14" t="e">
        <f>IF(#REF!=39,2,0)</f>
        <v>#REF!</v>
      </c>
      <c r="EJ34" s="14" t="e">
        <f>IF(#REF!=40,1,0)</f>
        <v>#REF!</v>
      </c>
      <c r="EK34" s="14" t="e">
        <f>IF(#REF!&gt;20,0,0)</f>
        <v>#REF!</v>
      </c>
      <c r="EL34" s="14" t="e">
        <f>IF(#REF!="сх",0,0)</f>
        <v>#REF!</v>
      </c>
      <c r="EM34" s="14" t="e">
        <f t="shared" si="3"/>
        <v>#REF!</v>
      </c>
      <c r="EN34" s="14"/>
      <c r="EO34" s="14" t="e">
        <f>IF(#REF!="сх","ноль",IF(#REF!&gt;0,#REF!,"Ноль"))</f>
        <v>#REF!</v>
      </c>
      <c r="EP34" s="14" t="e">
        <f>IF(#REF!="сх","ноль",IF(#REF!&gt;0,#REF!,"Ноль"))</f>
        <v>#REF!</v>
      </c>
      <c r="EQ34" s="14"/>
      <c r="ER34" s="14" t="e">
        <f t="shared" si="4"/>
        <v>#REF!</v>
      </c>
      <c r="ES34" s="14" t="e">
        <f>IF(#REF!=#REF!,IF(#REF!&lt;#REF!,#REF!,EW34),#REF!)</f>
        <v>#REF!</v>
      </c>
      <c r="ET34" s="14" t="e">
        <f>IF(#REF!=#REF!,IF(#REF!&lt;#REF!,0,1))</f>
        <v>#REF!</v>
      </c>
      <c r="EU34" s="14" t="e">
        <f>IF(AND(ER34&gt;=21,ER34&lt;&gt;0),ER34,IF(#REF!&lt;#REF!,"СТОП",ES34+ET34))</f>
        <v>#REF!</v>
      </c>
      <c r="EV34" s="14"/>
      <c r="EW34" s="14">
        <v>15</v>
      </c>
      <c r="EX34" s="14">
        <v>16</v>
      </c>
      <c r="EY34" s="14"/>
      <c r="EZ34" s="16" t="e">
        <f>IF(#REF!=1,25,0)</f>
        <v>#REF!</v>
      </c>
      <c r="FA34" s="16" t="e">
        <f>IF(#REF!=2,22,0)</f>
        <v>#REF!</v>
      </c>
      <c r="FB34" s="16" t="e">
        <f>IF(#REF!=3,20,0)</f>
        <v>#REF!</v>
      </c>
      <c r="FC34" s="16" t="e">
        <f>IF(#REF!=4,18,0)</f>
        <v>#REF!</v>
      </c>
      <c r="FD34" s="16" t="e">
        <f>IF(#REF!=5,16,0)</f>
        <v>#REF!</v>
      </c>
      <c r="FE34" s="16" t="e">
        <f>IF(#REF!=6,15,0)</f>
        <v>#REF!</v>
      </c>
      <c r="FF34" s="16" t="e">
        <f>IF(#REF!=7,14,0)</f>
        <v>#REF!</v>
      </c>
      <c r="FG34" s="16" t="e">
        <f>IF(#REF!=8,13,0)</f>
        <v>#REF!</v>
      </c>
      <c r="FH34" s="16" t="e">
        <f>IF(#REF!=9,12,0)</f>
        <v>#REF!</v>
      </c>
      <c r="FI34" s="16" t="e">
        <f>IF(#REF!=10,11,0)</f>
        <v>#REF!</v>
      </c>
      <c r="FJ34" s="16" t="e">
        <f>IF(#REF!=11,10,0)</f>
        <v>#REF!</v>
      </c>
      <c r="FK34" s="16" t="e">
        <f>IF(#REF!=12,9,0)</f>
        <v>#REF!</v>
      </c>
      <c r="FL34" s="16" t="e">
        <f>IF(#REF!=13,8,0)</f>
        <v>#REF!</v>
      </c>
      <c r="FM34" s="16" t="e">
        <f>IF(#REF!=14,7,0)</f>
        <v>#REF!</v>
      </c>
      <c r="FN34" s="16" t="e">
        <f>IF(#REF!=15,6,0)</f>
        <v>#REF!</v>
      </c>
      <c r="FO34" s="16" t="e">
        <f>IF(#REF!=16,5,0)</f>
        <v>#REF!</v>
      </c>
      <c r="FP34" s="16" t="e">
        <f>IF(#REF!=17,4,0)</f>
        <v>#REF!</v>
      </c>
      <c r="FQ34" s="16" t="e">
        <f>IF(#REF!=18,3,0)</f>
        <v>#REF!</v>
      </c>
      <c r="FR34" s="16" t="e">
        <f>IF(#REF!=19,2,0)</f>
        <v>#REF!</v>
      </c>
      <c r="FS34" s="16" t="e">
        <f>IF(#REF!=20,1,0)</f>
        <v>#REF!</v>
      </c>
      <c r="FT34" s="16" t="e">
        <f>IF(#REF!&gt;20,0,0)</f>
        <v>#REF!</v>
      </c>
      <c r="FU34" s="16" t="e">
        <f>IF(#REF!="сх",0,0)</f>
        <v>#REF!</v>
      </c>
      <c r="FV34" s="16" t="e">
        <f t="shared" si="5"/>
        <v>#REF!</v>
      </c>
      <c r="FW34" s="16" t="e">
        <f>IF(#REF!=1,25,0)</f>
        <v>#REF!</v>
      </c>
      <c r="FX34" s="16" t="e">
        <f>IF(#REF!=2,22,0)</f>
        <v>#REF!</v>
      </c>
      <c r="FY34" s="16" t="e">
        <f>IF(#REF!=3,20,0)</f>
        <v>#REF!</v>
      </c>
      <c r="FZ34" s="16" t="e">
        <f>IF(#REF!=4,18,0)</f>
        <v>#REF!</v>
      </c>
      <c r="GA34" s="16" t="e">
        <f>IF(#REF!=5,16,0)</f>
        <v>#REF!</v>
      </c>
      <c r="GB34" s="16" t="e">
        <f>IF(#REF!=6,15,0)</f>
        <v>#REF!</v>
      </c>
      <c r="GC34" s="16" t="e">
        <f>IF(#REF!=7,14,0)</f>
        <v>#REF!</v>
      </c>
      <c r="GD34" s="16" t="e">
        <f>IF(#REF!=8,13,0)</f>
        <v>#REF!</v>
      </c>
      <c r="GE34" s="16" t="e">
        <f>IF(#REF!=9,12,0)</f>
        <v>#REF!</v>
      </c>
      <c r="GF34" s="16" t="e">
        <f>IF(#REF!=10,11,0)</f>
        <v>#REF!</v>
      </c>
      <c r="GG34" s="16" t="e">
        <f>IF(#REF!=11,10,0)</f>
        <v>#REF!</v>
      </c>
      <c r="GH34" s="16" t="e">
        <f>IF(#REF!=12,9,0)</f>
        <v>#REF!</v>
      </c>
      <c r="GI34" s="16" t="e">
        <f>IF(#REF!=13,8,0)</f>
        <v>#REF!</v>
      </c>
      <c r="GJ34" s="16" t="e">
        <f>IF(#REF!=14,7,0)</f>
        <v>#REF!</v>
      </c>
      <c r="GK34" s="16" t="e">
        <f>IF(#REF!=15,6,0)</f>
        <v>#REF!</v>
      </c>
      <c r="GL34" s="16" t="e">
        <f>IF(#REF!=16,5,0)</f>
        <v>#REF!</v>
      </c>
      <c r="GM34" s="16" t="e">
        <f>IF(#REF!=17,4,0)</f>
        <v>#REF!</v>
      </c>
      <c r="GN34" s="16" t="e">
        <f>IF(#REF!=18,3,0)</f>
        <v>#REF!</v>
      </c>
      <c r="GO34" s="16" t="e">
        <f>IF(#REF!=19,2,0)</f>
        <v>#REF!</v>
      </c>
      <c r="GP34" s="16" t="e">
        <f>IF(#REF!=20,1,0)</f>
        <v>#REF!</v>
      </c>
      <c r="GQ34" s="16" t="e">
        <f>IF(#REF!&gt;20,0,0)</f>
        <v>#REF!</v>
      </c>
      <c r="GR34" s="16" t="e">
        <f>IF(#REF!="сх",0,0)</f>
        <v>#REF!</v>
      </c>
      <c r="GS34" s="16" t="e">
        <f t="shared" si="6"/>
        <v>#REF!</v>
      </c>
      <c r="GT34" s="16" t="e">
        <f>IF(#REF!=1,100,0)</f>
        <v>#REF!</v>
      </c>
      <c r="GU34" s="16" t="e">
        <f>IF(#REF!=2,98,0)</f>
        <v>#REF!</v>
      </c>
      <c r="GV34" s="16" t="e">
        <f>IF(#REF!=3,95,0)</f>
        <v>#REF!</v>
      </c>
      <c r="GW34" s="16" t="e">
        <f>IF(#REF!=4,93,0)</f>
        <v>#REF!</v>
      </c>
      <c r="GX34" s="16" t="e">
        <f>IF(#REF!=5,90,0)</f>
        <v>#REF!</v>
      </c>
      <c r="GY34" s="16" t="e">
        <f>IF(#REF!=6,88,0)</f>
        <v>#REF!</v>
      </c>
      <c r="GZ34" s="16" t="e">
        <f>IF(#REF!=7,85,0)</f>
        <v>#REF!</v>
      </c>
      <c r="HA34" s="16" t="e">
        <f>IF(#REF!=8,83,0)</f>
        <v>#REF!</v>
      </c>
      <c r="HB34" s="16" t="e">
        <f>IF(#REF!=9,80,0)</f>
        <v>#REF!</v>
      </c>
      <c r="HC34" s="16" t="e">
        <f>IF(#REF!=10,78,0)</f>
        <v>#REF!</v>
      </c>
      <c r="HD34" s="16" t="e">
        <f>IF(#REF!=11,75,0)</f>
        <v>#REF!</v>
      </c>
      <c r="HE34" s="16" t="e">
        <f>IF(#REF!=12,73,0)</f>
        <v>#REF!</v>
      </c>
      <c r="HF34" s="16" t="e">
        <f>IF(#REF!=13,70,0)</f>
        <v>#REF!</v>
      </c>
      <c r="HG34" s="16" t="e">
        <f>IF(#REF!=14,68,0)</f>
        <v>#REF!</v>
      </c>
      <c r="HH34" s="16" t="e">
        <f>IF(#REF!=15,65,0)</f>
        <v>#REF!</v>
      </c>
      <c r="HI34" s="16" t="e">
        <f>IF(#REF!=16,63,0)</f>
        <v>#REF!</v>
      </c>
      <c r="HJ34" s="16" t="e">
        <f>IF(#REF!=17,60,0)</f>
        <v>#REF!</v>
      </c>
      <c r="HK34" s="16" t="e">
        <f>IF(#REF!=18,58,0)</f>
        <v>#REF!</v>
      </c>
      <c r="HL34" s="16" t="e">
        <f>IF(#REF!=19,55,0)</f>
        <v>#REF!</v>
      </c>
      <c r="HM34" s="16" t="e">
        <f>IF(#REF!=20,53,0)</f>
        <v>#REF!</v>
      </c>
      <c r="HN34" s="16" t="e">
        <f>IF(#REF!&gt;20,0,0)</f>
        <v>#REF!</v>
      </c>
      <c r="HO34" s="16" t="e">
        <f>IF(#REF!="сх",0,0)</f>
        <v>#REF!</v>
      </c>
      <c r="HP34" s="16" t="e">
        <f t="shared" si="7"/>
        <v>#REF!</v>
      </c>
      <c r="HQ34" s="16" t="e">
        <f>IF(#REF!=1,100,0)</f>
        <v>#REF!</v>
      </c>
      <c r="HR34" s="16" t="e">
        <f>IF(#REF!=2,98,0)</f>
        <v>#REF!</v>
      </c>
      <c r="HS34" s="16" t="e">
        <f>IF(#REF!=3,95,0)</f>
        <v>#REF!</v>
      </c>
      <c r="HT34" s="16" t="e">
        <f>IF(#REF!=4,93,0)</f>
        <v>#REF!</v>
      </c>
      <c r="HU34" s="16" t="e">
        <f>IF(#REF!=5,90,0)</f>
        <v>#REF!</v>
      </c>
      <c r="HV34" s="16" t="e">
        <f>IF(#REF!=6,88,0)</f>
        <v>#REF!</v>
      </c>
      <c r="HW34" s="16" t="e">
        <f>IF(#REF!=7,85,0)</f>
        <v>#REF!</v>
      </c>
      <c r="HX34" s="16" t="e">
        <f>IF(#REF!=8,83,0)</f>
        <v>#REF!</v>
      </c>
      <c r="HY34" s="16" t="e">
        <f>IF(#REF!=9,80,0)</f>
        <v>#REF!</v>
      </c>
      <c r="HZ34" s="16" t="e">
        <f>IF(#REF!=10,78,0)</f>
        <v>#REF!</v>
      </c>
      <c r="IA34" s="16" t="e">
        <f>IF(#REF!=11,75,0)</f>
        <v>#REF!</v>
      </c>
      <c r="IB34" s="16" t="e">
        <f>IF(#REF!=12,73,0)</f>
        <v>#REF!</v>
      </c>
      <c r="IC34" s="16" t="e">
        <f>IF(#REF!=13,70,0)</f>
        <v>#REF!</v>
      </c>
      <c r="ID34" s="16" t="e">
        <f>IF(#REF!=14,68,0)</f>
        <v>#REF!</v>
      </c>
      <c r="IE34" s="16" t="e">
        <f>IF(#REF!=15,65,0)</f>
        <v>#REF!</v>
      </c>
      <c r="IF34" s="16" t="e">
        <f>IF(#REF!=16,63,0)</f>
        <v>#REF!</v>
      </c>
      <c r="IG34" s="16" t="e">
        <f>IF(#REF!=17,60,0)</f>
        <v>#REF!</v>
      </c>
      <c r="IH34" s="16" t="e">
        <f>IF(#REF!=18,58,0)</f>
        <v>#REF!</v>
      </c>
      <c r="II34" s="16" t="e">
        <f>IF(#REF!=19,55,0)</f>
        <v>#REF!</v>
      </c>
      <c r="IJ34" s="16" t="e">
        <f>IF(#REF!=20,53,0)</f>
        <v>#REF!</v>
      </c>
      <c r="IK34" s="16" t="e">
        <f>IF(#REF!&gt;20,0,0)</f>
        <v>#REF!</v>
      </c>
      <c r="IL34" s="16" t="e">
        <f>IF(#REF!="сх",0,0)</f>
        <v>#REF!</v>
      </c>
      <c r="IM34" s="16" t="e">
        <f t="shared" si="8"/>
        <v>#REF!</v>
      </c>
      <c r="IN34" s="14"/>
      <c r="IO34" s="14"/>
      <c r="IP34" s="14"/>
      <c r="IQ34" s="14"/>
      <c r="IR34" s="14"/>
      <c r="IS34" s="14"/>
      <c r="IT34" s="14"/>
      <c r="IU34" s="14"/>
      <c r="IV34" s="14"/>
    </row>
    <row r="35" spans="1:256" s="17" customFormat="1" ht="35.25">
      <c r="A35" s="52">
        <v>25</v>
      </c>
      <c r="B35" s="53">
        <v>112</v>
      </c>
      <c r="C35" s="62" t="s">
        <v>96</v>
      </c>
      <c r="D35" s="53" t="s">
        <v>30</v>
      </c>
      <c r="E35" s="54" t="s">
        <v>58</v>
      </c>
      <c r="F35" s="66" t="s">
        <v>64</v>
      </c>
      <c r="G35" s="62" t="s">
        <v>65</v>
      </c>
      <c r="H35" s="53" t="s">
        <v>66</v>
      </c>
      <c r="I35" s="13" t="e">
        <f>#REF!+#REF!</f>
        <v>#REF!</v>
      </c>
      <c r="J35" s="14"/>
      <c r="K35" s="15"/>
      <c r="L35" s="14" t="e">
        <f>IF(#REF!=1,25,0)</f>
        <v>#REF!</v>
      </c>
      <c r="M35" s="14" t="e">
        <f>IF(#REF!=2,22,0)</f>
        <v>#REF!</v>
      </c>
      <c r="N35" s="14" t="e">
        <f>IF(#REF!=3,20,0)</f>
        <v>#REF!</v>
      </c>
      <c r="O35" s="14" t="e">
        <f>IF(#REF!=4,18,0)</f>
        <v>#REF!</v>
      </c>
      <c r="P35" s="14" t="e">
        <f>IF(#REF!=5,16,0)</f>
        <v>#REF!</v>
      </c>
      <c r="Q35" s="14" t="e">
        <f>IF(#REF!=6,15,0)</f>
        <v>#REF!</v>
      </c>
      <c r="R35" s="14" t="e">
        <f>IF(#REF!=7,14,0)</f>
        <v>#REF!</v>
      </c>
      <c r="S35" s="14" t="e">
        <f>IF(#REF!=8,13,0)</f>
        <v>#REF!</v>
      </c>
      <c r="T35" s="14" t="e">
        <f>IF(#REF!=9,12,0)</f>
        <v>#REF!</v>
      </c>
      <c r="U35" s="14" t="e">
        <f>IF(#REF!=10,11,0)</f>
        <v>#REF!</v>
      </c>
      <c r="V35" s="14" t="e">
        <f>IF(#REF!=11,10,0)</f>
        <v>#REF!</v>
      </c>
      <c r="W35" s="14" t="e">
        <f>IF(#REF!=12,9,0)</f>
        <v>#REF!</v>
      </c>
      <c r="X35" s="14" t="e">
        <f>IF(#REF!=13,8,0)</f>
        <v>#REF!</v>
      </c>
      <c r="Y35" s="14" t="e">
        <f>IF(#REF!=14,7,0)</f>
        <v>#REF!</v>
      </c>
      <c r="Z35" s="14" t="e">
        <f>IF(#REF!=15,6,0)</f>
        <v>#REF!</v>
      </c>
      <c r="AA35" s="14" t="e">
        <f>IF(#REF!=16,5,0)</f>
        <v>#REF!</v>
      </c>
      <c r="AB35" s="14" t="e">
        <f>IF(#REF!=17,4,0)</f>
        <v>#REF!</v>
      </c>
      <c r="AC35" s="14" t="e">
        <f>IF(#REF!=18,3,0)</f>
        <v>#REF!</v>
      </c>
      <c r="AD35" s="14" t="e">
        <f>IF(#REF!=19,2,0)</f>
        <v>#REF!</v>
      </c>
      <c r="AE35" s="14" t="e">
        <f>IF(#REF!=20,1,0)</f>
        <v>#REF!</v>
      </c>
      <c r="AF35" s="14" t="e">
        <f>IF(#REF!&gt;20,0,0)</f>
        <v>#REF!</v>
      </c>
      <c r="AG35" s="14" t="e">
        <f>IF(#REF!="сх",0,0)</f>
        <v>#REF!</v>
      </c>
      <c r="AH35" s="14" t="e">
        <f t="shared" si="0"/>
        <v>#REF!</v>
      </c>
      <c r="AI35" s="14" t="e">
        <f>IF(#REF!=1,25,0)</f>
        <v>#REF!</v>
      </c>
      <c r="AJ35" s="14" t="e">
        <f>IF(#REF!=2,22,0)</f>
        <v>#REF!</v>
      </c>
      <c r="AK35" s="14" t="e">
        <f>IF(#REF!=3,20,0)</f>
        <v>#REF!</v>
      </c>
      <c r="AL35" s="14" t="e">
        <f>IF(#REF!=4,18,0)</f>
        <v>#REF!</v>
      </c>
      <c r="AM35" s="14" t="e">
        <f>IF(#REF!=5,16,0)</f>
        <v>#REF!</v>
      </c>
      <c r="AN35" s="14" t="e">
        <f>IF(#REF!=6,15,0)</f>
        <v>#REF!</v>
      </c>
      <c r="AO35" s="14" t="e">
        <f>IF(#REF!=7,14,0)</f>
        <v>#REF!</v>
      </c>
      <c r="AP35" s="14" t="e">
        <f>IF(#REF!=8,13,0)</f>
        <v>#REF!</v>
      </c>
      <c r="AQ35" s="14" t="e">
        <f>IF(#REF!=9,12,0)</f>
        <v>#REF!</v>
      </c>
      <c r="AR35" s="14" t="e">
        <f>IF(#REF!=10,11,0)</f>
        <v>#REF!</v>
      </c>
      <c r="AS35" s="14" t="e">
        <f>IF(#REF!=11,10,0)</f>
        <v>#REF!</v>
      </c>
      <c r="AT35" s="14" t="e">
        <f>IF(#REF!=12,9,0)</f>
        <v>#REF!</v>
      </c>
      <c r="AU35" s="14" t="e">
        <f>IF(#REF!=13,8,0)</f>
        <v>#REF!</v>
      </c>
      <c r="AV35" s="14" t="e">
        <f>IF(#REF!=14,7,0)</f>
        <v>#REF!</v>
      </c>
      <c r="AW35" s="14" t="e">
        <f>IF(#REF!=15,6,0)</f>
        <v>#REF!</v>
      </c>
      <c r="AX35" s="14" t="e">
        <f>IF(#REF!=16,5,0)</f>
        <v>#REF!</v>
      </c>
      <c r="AY35" s="14" t="e">
        <f>IF(#REF!=17,4,0)</f>
        <v>#REF!</v>
      </c>
      <c r="AZ35" s="14" t="e">
        <f>IF(#REF!=18,3,0)</f>
        <v>#REF!</v>
      </c>
      <c r="BA35" s="14" t="e">
        <f>IF(#REF!=19,2,0)</f>
        <v>#REF!</v>
      </c>
      <c r="BB35" s="14" t="e">
        <f>IF(#REF!=20,1,0)</f>
        <v>#REF!</v>
      </c>
      <c r="BC35" s="14" t="e">
        <f>IF(#REF!&gt;20,0,0)</f>
        <v>#REF!</v>
      </c>
      <c r="BD35" s="14" t="e">
        <f>IF(#REF!="сх",0,0)</f>
        <v>#REF!</v>
      </c>
      <c r="BE35" s="14" t="e">
        <f t="shared" si="1"/>
        <v>#REF!</v>
      </c>
      <c r="BF35" s="14" t="e">
        <f>IF(#REF!=1,45,0)</f>
        <v>#REF!</v>
      </c>
      <c r="BG35" s="14" t="e">
        <f>IF(#REF!=2,42,0)</f>
        <v>#REF!</v>
      </c>
      <c r="BH35" s="14" t="e">
        <f>IF(#REF!=3,40,0)</f>
        <v>#REF!</v>
      </c>
      <c r="BI35" s="14" t="e">
        <f>IF(#REF!=4,38,0)</f>
        <v>#REF!</v>
      </c>
      <c r="BJ35" s="14" t="e">
        <f>IF(#REF!=5,36,0)</f>
        <v>#REF!</v>
      </c>
      <c r="BK35" s="14" t="e">
        <f>IF(#REF!=6,35,0)</f>
        <v>#REF!</v>
      </c>
      <c r="BL35" s="14" t="e">
        <f>IF(#REF!=7,34,0)</f>
        <v>#REF!</v>
      </c>
      <c r="BM35" s="14" t="e">
        <f>IF(#REF!=8,33,0)</f>
        <v>#REF!</v>
      </c>
      <c r="BN35" s="14" t="e">
        <f>IF(#REF!=9,32,0)</f>
        <v>#REF!</v>
      </c>
      <c r="BO35" s="14" t="e">
        <f>IF(#REF!=10,31,0)</f>
        <v>#REF!</v>
      </c>
      <c r="BP35" s="14" t="e">
        <f>IF(#REF!=11,30,0)</f>
        <v>#REF!</v>
      </c>
      <c r="BQ35" s="14" t="e">
        <f>IF(#REF!=12,29,0)</f>
        <v>#REF!</v>
      </c>
      <c r="BR35" s="14" t="e">
        <f>IF(#REF!=13,28,0)</f>
        <v>#REF!</v>
      </c>
      <c r="BS35" s="14" t="e">
        <f>IF(#REF!=14,27,0)</f>
        <v>#REF!</v>
      </c>
      <c r="BT35" s="14" t="e">
        <f>IF(#REF!=15,26,0)</f>
        <v>#REF!</v>
      </c>
      <c r="BU35" s="14" t="e">
        <f>IF(#REF!=16,25,0)</f>
        <v>#REF!</v>
      </c>
      <c r="BV35" s="14" t="e">
        <f>IF(#REF!=17,24,0)</f>
        <v>#REF!</v>
      </c>
      <c r="BW35" s="14" t="e">
        <f>IF(#REF!=18,23,0)</f>
        <v>#REF!</v>
      </c>
      <c r="BX35" s="14" t="e">
        <f>IF(#REF!=19,22,0)</f>
        <v>#REF!</v>
      </c>
      <c r="BY35" s="14" t="e">
        <f>IF(#REF!=20,21,0)</f>
        <v>#REF!</v>
      </c>
      <c r="BZ35" s="14" t="e">
        <f>IF(#REF!=21,20,0)</f>
        <v>#REF!</v>
      </c>
      <c r="CA35" s="14" t="e">
        <f>IF(#REF!=22,19,0)</f>
        <v>#REF!</v>
      </c>
      <c r="CB35" s="14" t="e">
        <f>IF(#REF!=23,18,0)</f>
        <v>#REF!</v>
      </c>
      <c r="CC35" s="14" t="e">
        <f>IF(#REF!=24,17,0)</f>
        <v>#REF!</v>
      </c>
      <c r="CD35" s="14" t="e">
        <f>IF(#REF!=25,16,0)</f>
        <v>#REF!</v>
      </c>
      <c r="CE35" s="14" t="e">
        <f>IF(#REF!=26,15,0)</f>
        <v>#REF!</v>
      </c>
      <c r="CF35" s="14" t="e">
        <f>IF(#REF!=27,14,0)</f>
        <v>#REF!</v>
      </c>
      <c r="CG35" s="14" t="e">
        <f>IF(#REF!=28,13,0)</f>
        <v>#REF!</v>
      </c>
      <c r="CH35" s="14" t="e">
        <f>IF(#REF!=29,12,0)</f>
        <v>#REF!</v>
      </c>
      <c r="CI35" s="14" t="e">
        <f>IF(#REF!=30,11,0)</f>
        <v>#REF!</v>
      </c>
      <c r="CJ35" s="14" t="e">
        <f>IF(#REF!=31,10,0)</f>
        <v>#REF!</v>
      </c>
      <c r="CK35" s="14" t="e">
        <f>IF(#REF!=32,9,0)</f>
        <v>#REF!</v>
      </c>
      <c r="CL35" s="14" t="e">
        <f>IF(#REF!=33,8,0)</f>
        <v>#REF!</v>
      </c>
      <c r="CM35" s="14" t="e">
        <f>IF(#REF!=34,7,0)</f>
        <v>#REF!</v>
      </c>
      <c r="CN35" s="14" t="e">
        <f>IF(#REF!=35,6,0)</f>
        <v>#REF!</v>
      </c>
      <c r="CO35" s="14" t="e">
        <f>IF(#REF!=36,5,0)</f>
        <v>#REF!</v>
      </c>
      <c r="CP35" s="14" t="e">
        <f>IF(#REF!=37,4,0)</f>
        <v>#REF!</v>
      </c>
      <c r="CQ35" s="14" t="e">
        <f>IF(#REF!=38,3,0)</f>
        <v>#REF!</v>
      </c>
      <c r="CR35" s="14" t="e">
        <f>IF(#REF!=39,2,0)</f>
        <v>#REF!</v>
      </c>
      <c r="CS35" s="14" t="e">
        <f>IF(#REF!=40,1,0)</f>
        <v>#REF!</v>
      </c>
      <c r="CT35" s="14" t="e">
        <f>IF(#REF!&gt;20,0,0)</f>
        <v>#REF!</v>
      </c>
      <c r="CU35" s="14" t="e">
        <f>IF(#REF!="сх",0,0)</f>
        <v>#REF!</v>
      </c>
      <c r="CV35" s="14" t="e">
        <f t="shared" si="2"/>
        <v>#REF!</v>
      </c>
      <c r="CW35" s="14" t="e">
        <f>IF(#REF!=1,45,0)</f>
        <v>#REF!</v>
      </c>
      <c r="CX35" s="14" t="e">
        <f>IF(#REF!=2,42,0)</f>
        <v>#REF!</v>
      </c>
      <c r="CY35" s="14" t="e">
        <f>IF(#REF!=3,40,0)</f>
        <v>#REF!</v>
      </c>
      <c r="CZ35" s="14" t="e">
        <f>IF(#REF!=4,38,0)</f>
        <v>#REF!</v>
      </c>
      <c r="DA35" s="14" t="e">
        <f>IF(#REF!=5,36,0)</f>
        <v>#REF!</v>
      </c>
      <c r="DB35" s="14" t="e">
        <f>IF(#REF!=6,35,0)</f>
        <v>#REF!</v>
      </c>
      <c r="DC35" s="14" t="e">
        <f>IF(#REF!=7,34,0)</f>
        <v>#REF!</v>
      </c>
      <c r="DD35" s="14" t="e">
        <f>IF(#REF!=8,33,0)</f>
        <v>#REF!</v>
      </c>
      <c r="DE35" s="14" t="e">
        <f>IF(#REF!=9,32,0)</f>
        <v>#REF!</v>
      </c>
      <c r="DF35" s="14" t="e">
        <f>IF(#REF!=10,31,0)</f>
        <v>#REF!</v>
      </c>
      <c r="DG35" s="14" t="e">
        <f>IF(#REF!=11,30,0)</f>
        <v>#REF!</v>
      </c>
      <c r="DH35" s="14" t="e">
        <f>IF(#REF!=12,29,0)</f>
        <v>#REF!</v>
      </c>
      <c r="DI35" s="14" t="e">
        <f>IF(#REF!=13,28,0)</f>
        <v>#REF!</v>
      </c>
      <c r="DJ35" s="14" t="e">
        <f>IF(#REF!=14,27,0)</f>
        <v>#REF!</v>
      </c>
      <c r="DK35" s="14" t="e">
        <f>IF(#REF!=15,26,0)</f>
        <v>#REF!</v>
      </c>
      <c r="DL35" s="14" t="e">
        <f>IF(#REF!=16,25,0)</f>
        <v>#REF!</v>
      </c>
      <c r="DM35" s="14" t="e">
        <f>IF(#REF!=17,24,0)</f>
        <v>#REF!</v>
      </c>
      <c r="DN35" s="14" t="e">
        <f>IF(#REF!=18,23,0)</f>
        <v>#REF!</v>
      </c>
      <c r="DO35" s="14" t="e">
        <f>IF(#REF!=19,22,0)</f>
        <v>#REF!</v>
      </c>
      <c r="DP35" s="14" t="e">
        <f>IF(#REF!=20,21,0)</f>
        <v>#REF!</v>
      </c>
      <c r="DQ35" s="14" t="e">
        <f>IF(#REF!=21,20,0)</f>
        <v>#REF!</v>
      </c>
      <c r="DR35" s="14" t="e">
        <f>IF(#REF!=22,19,0)</f>
        <v>#REF!</v>
      </c>
      <c r="DS35" s="14" t="e">
        <f>IF(#REF!=23,18,0)</f>
        <v>#REF!</v>
      </c>
      <c r="DT35" s="14" t="e">
        <f>IF(#REF!=24,17,0)</f>
        <v>#REF!</v>
      </c>
      <c r="DU35" s="14" t="e">
        <f>IF(#REF!=25,16,0)</f>
        <v>#REF!</v>
      </c>
      <c r="DV35" s="14" t="e">
        <f>IF(#REF!=26,15,0)</f>
        <v>#REF!</v>
      </c>
      <c r="DW35" s="14" t="e">
        <f>IF(#REF!=27,14,0)</f>
        <v>#REF!</v>
      </c>
      <c r="DX35" s="14" t="e">
        <f>IF(#REF!=28,13,0)</f>
        <v>#REF!</v>
      </c>
      <c r="DY35" s="14" t="e">
        <f>IF(#REF!=29,12,0)</f>
        <v>#REF!</v>
      </c>
      <c r="DZ35" s="14" t="e">
        <f>IF(#REF!=30,11,0)</f>
        <v>#REF!</v>
      </c>
      <c r="EA35" s="14" t="e">
        <f>IF(#REF!=31,10,0)</f>
        <v>#REF!</v>
      </c>
      <c r="EB35" s="14" t="e">
        <f>IF(#REF!=32,9,0)</f>
        <v>#REF!</v>
      </c>
      <c r="EC35" s="14" t="e">
        <f>IF(#REF!=33,8,0)</f>
        <v>#REF!</v>
      </c>
      <c r="ED35" s="14" t="e">
        <f>IF(#REF!=34,7,0)</f>
        <v>#REF!</v>
      </c>
      <c r="EE35" s="14" t="e">
        <f>IF(#REF!=35,6,0)</f>
        <v>#REF!</v>
      </c>
      <c r="EF35" s="14" t="e">
        <f>IF(#REF!=36,5,0)</f>
        <v>#REF!</v>
      </c>
      <c r="EG35" s="14" t="e">
        <f>IF(#REF!=37,4,0)</f>
        <v>#REF!</v>
      </c>
      <c r="EH35" s="14" t="e">
        <f>IF(#REF!=38,3,0)</f>
        <v>#REF!</v>
      </c>
      <c r="EI35" s="14" t="e">
        <f>IF(#REF!=39,2,0)</f>
        <v>#REF!</v>
      </c>
      <c r="EJ35" s="14" t="e">
        <f>IF(#REF!=40,1,0)</f>
        <v>#REF!</v>
      </c>
      <c r="EK35" s="14" t="e">
        <f>IF(#REF!&gt;20,0,0)</f>
        <v>#REF!</v>
      </c>
      <c r="EL35" s="14" t="e">
        <f>IF(#REF!="сх",0,0)</f>
        <v>#REF!</v>
      </c>
      <c r="EM35" s="14" t="e">
        <f t="shared" si="3"/>
        <v>#REF!</v>
      </c>
      <c r="EN35" s="14"/>
      <c r="EO35" s="14" t="e">
        <f>IF(#REF!="сх","ноль",IF(#REF!&gt;0,#REF!,"Ноль"))</f>
        <v>#REF!</v>
      </c>
      <c r="EP35" s="14" t="e">
        <f>IF(#REF!="сх","ноль",IF(#REF!&gt;0,#REF!,"Ноль"))</f>
        <v>#REF!</v>
      </c>
      <c r="EQ35" s="14"/>
      <c r="ER35" s="14" t="e">
        <f t="shared" si="4"/>
        <v>#REF!</v>
      </c>
      <c r="ES35" s="14" t="e">
        <f>IF(#REF!=#REF!,IF(#REF!&lt;#REF!,#REF!,EW35),#REF!)</f>
        <v>#REF!</v>
      </c>
      <c r="ET35" s="14" t="e">
        <f>IF(#REF!=#REF!,IF(#REF!&lt;#REF!,0,1))</f>
        <v>#REF!</v>
      </c>
      <c r="EU35" s="14" t="e">
        <f>IF(AND(ER35&gt;=21,ER35&lt;&gt;0),ER35,IF(#REF!&lt;#REF!,"СТОП",ES35+ET35))</f>
        <v>#REF!</v>
      </c>
      <c r="EV35" s="14"/>
      <c r="EW35" s="14">
        <v>15</v>
      </c>
      <c r="EX35" s="14">
        <v>16</v>
      </c>
      <c r="EY35" s="14"/>
      <c r="EZ35" s="16" t="e">
        <f>IF(#REF!=1,25,0)</f>
        <v>#REF!</v>
      </c>
      <c r="FA35" s="16" t="e">
        <f>IF(#REF!=2,22,0)</f>
        <v>#REF!</v>
      </c>
      <c r="FB35" s="16" t="e">
        <f>IF(#REF!=3,20,0)</f>
        <v>#REF!</v>
      </c>
      <c r="FC35" s="16" t="e">
        <f>IF(#REF!=4,18,0)</f>
        <v>#REF!</v>
      </c>
      <c r="FD35" s="16" t="e">
        <f>IF(#REF!=5,16,0)</f>
        <v>#REF!</v>
      </c>
      <c r="FE35" s="16" t="e">
        <f>IF(#REF!=6,15,0)</f>
        <v>#REF!</v>
      </c>
      <c r="FF35" s="16" t="e">
        <f>IF(#REF!=7,14,0)</f>
        <v>#REF!</v>
      </c>
      <c r="FG35" s="16" t="e">
        <f>IF(#REF!=8,13,0)</f>
        <v>#REF!</v>
      </c>
      <c r="FH35" s="16" t="e">
        <f>IF(#REF!=9,12,0)</f>
        <v>#REF!</v>
      </c>
      <c r="FI35" s="16" t="e">
        <f>IF(#REF!=10,11,0)</f>
        <v>#REF!</v>
      </c>
      <c r="FJ35" s="16" t="e">
        <f>IF(#REF!=11,10,0)</f>
        <v>#REF!</v>
      </c>
      <c r="FK35" s="16" t="e">
        <f>IF(#REF!=12,9,0)</f>
        <v>#REF!</v>
      </c>
      <c r="FL35" s="16" t="e">
        <f>IF(#REF!=13,8,0)</f>
        <v>#REF!</v>
      </c>
      <c r="FM35" s="16" t="e">
        <f>IF(#REF!=14,7,0)</f>
        <v>#REF!</v>
      </c>
      <c r="FN35" s="16" t="e">
        <f>IF(#REF!=15,6,0)</f>
        <v>#REF!</v>
      </c>
      <c r="FO35" s="16" t="e">
        <f>IF(#REF!=16,5,0)</f>
        <v>#REF!</v>
      </c>
      <c r="FP35" s="16" t="e">
        <f>IF(#REF!=17,4,0)</f>
        <v>#REF!</v>
      </c>
      <c r="FQ35" s="16" t="e">
        <f>IF(#REF!=18,3,0)</f>
        <v>#REF!</v>
      </c>
      <c r="FR35" s="16" t="e">
        <f>IF(#REF!=19,2,0)</f>
        <v>#REF!</v>
      </c>
      <c r="FS35" s="16" t="e">
        <f>IF(#REF!=20,1,0)</f>
        <v>#REF!</v>
      </c>
      <c r="FT35" s="16" t="e">
        <f>IF(#REF!&gt;20,0,0)</f>
        <v>#REF!</v>
      </c>
      <c r="FU35" s="16" t="e">
        <f>IF(#REF!="сх",0,0)</f>
        <v>#REF!</v>
      </c>
      <c r="FV35" s="16" t="e">
        <f t="shared" si="5"/>
        <v>#REF!</v>
      </c>
      <c r="FW35" s="16" t="e">
        <f>IF(#REF!=1,25,0)</f>
        <v>#REF!</v>
      </c>
      <c r="FX35" s="16" t="e">
        <f>IF(#REF!=2,22,0)</f>
        <v>#REF!</v>
      </c>
      <c r="FY35" s="16" t="e">
        <f>IF(#REF!=3,20,0)</f>
        <v>#REF!</v>
      </c>
      <c r="FZ35" s="16" t="e">
        <f>IF(#REF!=4,18,0)</f>
        <v>#REF!</v>
      </c>
      <c r="GA35" s="16" t="e">
        <f>IF(#REF!=5,16,0)</f>
        <v>#REF!</v>
      </c>
      <c r="GB35" s="16" t="e">
        <f>IF(#REF!=6,15,0)</f>
        <v>#REF!</v>
      </c>
      <c r="GC35" s="16" t="e">
        <f>IF(#REF!=7,14,0)</f>
        <v>#REF!</v>
      </c>
      <c r="GD35" s="16" t="e">
        <f>IF(#REF!=8,13,0)</f>
        <v>#REF!</v>
      </c>
      <c r="GE35" s="16" t="e">
        <f>IF(#REF!=9,12,0)</f>
        <v>#REF!</v>
      </c>
      <c r="GF35" s="16" t="e">
        <f>IF(#REF!=10,11,0)</f>
        <v>#REF!</v>
      </c>
      <c r="GG35" s="16" t="e">
        <f>IF(#REF!=11,10,0)</f>
        <v>#REF!</v>
      </c>
      <c r="GH35" s="16" t="e">
        <f>IF(#REF!=12,9,0)</f>
        <v>#REF!</v>
      </c>
      <c r="GI35" s="16" t="e">
        <f>IF(#REF!=13,8,0)</f>
        <v>#REF!</v>
      </c>
      <c r="GJ35" s="16" t="e">
        <f>IF(#REF!=14,7,0)</f>
        <v>#REF!</v>
      </c>
      <c r="GK35" s="16" t="e">
        <f>IF(#REF!=15,6,0)</f>
        <v>#REF!</v>
      </c>
      <c r="GL35" s="16" t="e">
        <f>IF(#REF!=16,5,0)</f>
        <v>#REF!</v>
      </c>
      <c r="GM35" s="16" t="e">
        <f>IF(#REF!=17,4,0)</f>
        <v>#REF!</v>
      </c>
      <c r="GN35" s="16" t="e">
        <f>IF(#REF!=18,3,0)</f>
        <v>#REF!</v>
      </c>
      <c r="GO35" s="16" t="e">
        <f>IF(#REF!=19,2,0)</f>
        <v>#REF!</v>
      </c>
      <c r="GP35" s="16" t="e">
        <f>IF(#REF!=20,1,0)</f>
        <v>#REF!</v>
      </c>
      <c r="GQ35" s="16" t="e">
        <f>IF(#REF!&gt;20,0,0)</f>
        <v>#REF!</v>
      </c>
      <c r="GR35" s="16" t="e">
        <f>IF(#REF!="сх",0,0)</f>
        <v>#REF!</v>
      </c>
      <c r="GS35" s="16" t="e">
        <f t="shared" si="6"/>
        <v>#REF!</v>
      </c>
      <c r="GT35" s="16" t="e">
        <f>IF(#REF!=1,100,0)</f>
        <v>#REF!</v>
      </c>
      <c r="GU35" s="16" t="e">
        <f>IF(#REF!=2,98,0)</f>
        <v>#REF!</v>
      </c>
      <c r="GV35" s="16" t="e">
        <f>IF(#REF!=3,95,0)</f>
        <v>#REF!</v>
      </c>
      <c r="GW35" s="16" t="e">
        <f>IF(#REF!=4,93,0)</f>
        <v>#REF!</v>
      </c>
      <c r="GX35" s="16" t="e">
        <f>IF(#REF!=5,90,0)</f>
        <v>#REF!</v>
      </c>
      <c r="GY35" s="16" t="e">
        <f>IF(#REF!=6,88,0)</f>
        <v>#REF!</v>
      </c>
      <c r="GZ35" s="16" t="e">
        <f>IF(#REF!=7,85,0)</f>
        <v>#REF!</v>
      </c>
      <c r="HA35" s="16" t="e">
        <f>IF(#REF!=8,83,0)</f>
        <v>#REF!</v>
      </c>
      <c r="HB35" s="16" t="e">
        <f>IF(#REF!=9,80,0)</f>
        <v>#REF!</v>
      </c>
      <c r="HC35" s="16" t="e">
        <f>IF(#REF!=10,78,0)</f>
        <v>#REF!</v>
      </c>
      <c r="HD35" s="16" t="e">
        <f>IF(#REF!=11,75,0)</f>
        <v>#REF!</v>
      </c>
      <c r="HE35" s="16" t="e">
        <f>IF(#REF!=12,73,0)</f>
        <v>#REF!</v>
      </c>
      <c r="HF35" s="16" t="e">
        <f>IF(#REF!=13,70,0)</f>
        <v>#REF!</v>
      </c>
      <c r="HG35" s="16" t="e">
        <f>IF(#REF!=14,68,0)</f>
        <v>#REF!</v>
      </c>
      <c r="HH35" s="16" t="e">
        <f>IF(#REF!=15,65,0)</f>
        <v>#REF!</v>
      </c>
      <c r="HI35" s="16" t="e">
        <f>IF(#REF!=16,63,0)</f>
        <v>#REF!</v>
      </c>
      <c r="HJ35" s="16" t="e">
        <f>IF(#REF!=17,60,0)</f>
        <v>#REF!</v>
      </c>
      <c r="HK35" s="16" t="e">
        <f>IF(#REF!=18,58,0)</f>
        <v>#REF!</v>
      </c>
      <c r="HL35" s="16" t="e">
        <f>IF(#REF!=19,55,0)</f>
        <v>#REF!</v>
      </c>
      <c r="HM35" s="16" t="e">
        <f>IF(#REF!=20,53,0)</f>
        <v>#REF!</v>
      </c>
      <c r="HN35" s="16" t="e">
        <f>IF(#REF!&gt;20,0,0)</f>
        <v>#REF!</v>
      </c>
      <c r="HO35" s="16" t="e">
        <f>IF(#REF!="сх",0,0)</f>
        <v>#REF!</v>
      </c>
      <c r="HP35" s="16" t="e">
        <f t="shared" si="7"/>
        <v>#REF!</v>
      </c>
      <c r="HQ35" s="16" t="e">
        <f>IF(#REF!=1,100,0)</f>
        <v>#REF!</v>
      </c>
      <c r="HR35" s="16" t="e">
        <f>IF(#REF!=2,98,0)</f>
        <v>#REF!</v>
      </c>
      <c r="HS35" s="16" t="e">
        <f>IF(#REF!=3,95,0)</f>
        <v>#REF!</v>
      </c>
      <c r="HT35" s="16" t="e">
        <f>IF(#REF!=4,93,0)</f>
        <v>#REF!</v>
      </c>
      <c r="HU35" s="16" t="e">
        <f>IF(#REF!=5,90,0)</f>
        <v>#REF!</v>
      </c>
      <c r="HV35" s="16" t="e">
        <f>IF(#REF!=6,88,0)</f>
        <v>#REF!</v>
      </c>
      <c r="HW35" s="16" t="e">
        <f>IF(#REF!=7,85,0)</f>
        <v>#REF!</v>
      </c>
      <c r="HX35" s="16" t="e">
        <f>IF(#REF!=8,83,0)</f>
        <v>#REF!</v>
      </c>
      <c r="HY35" s="16" t="e">
        <f>IF(#REF!=9,80,0)</f>
        <v>#REF!</v>
      </c>
      <c r="HZ35" s="16" t="e">
        <f>IF(#REF!=10,78,0)</f>
        <v>#REF!</v>
      </c>
      <c r="IA35" s="16" t="e">
        <f>IF(#REF!=11,75,0)</f>
        <v>#REF!</v>
      </c>
      <c r="IB35" s="16" t="e">
        <f>IF(#REF!=12,73,0)</f>
        <v>#REF!</v>
      </c>
      <c r="IC35" s="16" t="e">
        <f>IF(#REF!=13,70,0)</f>
        <v>#REF!</v>
      </c>
      <c r="ID35" s="16" t="e">
        <f>IF(#REF!=14,68,0)</f>
        <v>#REF!</v>
      </c>
      <c r="IE35" s="16" t="e">
        <f>IF(#REF!=15,65,0)</f>
        <v>#REF!</v>
      </c>
      <c r="IF35" s="16" t="e">
        <f>IF(#REF!=16,63,0)</f>
        <v>#REF!</v>
      </c>
      <c r="IG35" s="16" t="e">
        <f>IF(#REF!=17,60,0)</f>
        <v>#REF!</v>
      </c>
      <c r="IH35" s="16" t="e">
        <f>IF(#REF!=18,58,0)</f>
        <v>#REF!</v>
      </c>
      <c r="II35" s="16" t="e">
        <f>IF(#REF!=19,55,0)</f>
        <v>#REF!</v>
      </c>
      <c r="IJ35" s="16" t="e">
        <f>IF(#REF!=20,53,0)</f>
        <v>#REF!</v>
      </c>
      <c r="IK35" s="16" t="e">
        <f>IF(#REF!&gt;20,0,0)</f>
        <v>#REF!</v>
      </c>
      <c r="IL35" s="16" t="e">
        <f>IF(#REF!="сх",0,0)</f>
        <v>#REF!</v>
      </c>
      <c r="IM35" s="16" t="e">
        <f t="shared" si="8"/>
        <v>#REF!</v>
      </c>
      <c r="IN35" s="14"/>
      <c r="IO35" s="14"/>
      <c r="IP35" s="14"/>
      <c r="IQ35" s="14"/>
      <c r="IR35" s="14"/>
      <c r="IS35" s="14"/>
      <c r="IT35" s="14"/>
      <c r="IU35" s="14"/>
      <c r="IV35" s="14"/>
    </row>
    <row r="36" spans="1:256" s="17" customFormat="1" ht="35.25">
      <c r="A36" s="52">
        <v>26</v>
      </c>
      <c r="B36" s="53">
        <v>300</v>
      </c>
      <c r="C36" s="62" t="s">
        <v>25</v>
      </c>
      <c r="D36" s="53" t="s">
        <v>30</v>
      </c>
      <c r="E36" s="54" t="s">
        <v>58</v>
      </c>
      <c r="F36" s="66" t="s">
        <v>59</v>
      </c>
      <c r="G36" s="62" t="s">
        <v>43</v>
      </c>
      <c r="H36" s="53" t="s">
        <v>62</v>
      </c>
      <c r="I36" s="13" t="e">
        <f>#REF!+#REF!</f>
        <v>#REF!</v>
      </c>
      <c r="J36" s="14"/>
      <c r="K36" s="15"/>
      <c r="L36" s="14" t="e">
        <f>IF(#REF!=1,25,0)</f>
        <v>#REF!</v>
      </c>
      <c r="M36" s="14" t="e">
        <f>IF(#REF!=2,22,0)</f>
        <v>#REF!</v>
      </c>
      <c r="N36" s="14" t="e">
        <f>IF(#REF!=3,20,0)</f>
        <v>#REF!</v>
      </c>
      <c r="O36" s="14" t="e">
        <f>IF(#REF!=4,18,0)</f>
        <v>#REF!</v>
      </c>
      <c r="P36" s="14" t="e">
        <f>IF(#REF!=5,16,0)</f>
        <v>#REF!</v>
      </c>
      <c r="Q36" s="14" t="e">
        <f>IF(#REF!=6,15,0)</f>
        <v>#REF!</v>
      </c>
      <c r="R36" s="14" t="e">
        <f>IF(#REF!=7,14,0)</f>
        <v>#REF!</v>
      </c>
      <c r="S36" s="14" t="e">
        <f>IF(#REF!=8,13,0)</f>
        <v>#REF!</v>
      </c>
      <c r="T36" s="14" t="e">
        <f>IF(#REF!=9,12,0)</f>
        <v>#REF!</v>
      </c>
      <c r="U36" s="14" t="e">
        <f>IF(#REF!=10,11,0)</f>
        <v>#REF!</v>
      </c>
      <c r="V36" s="14" t="e">
        <f>IF(#REF!=11,10,0)</f>
        <v>#REF!</v>
      </c>
      <c r="W36" s="14" t="e">
        <f>IF(#REF!=12,9,0)</f>
        <v>#REF!</v>
      </c>
      <c r="X36" s="14" t="e">
        <f>IF(#REF!=13,8,0)</f>
        <v>#REF!</v>
      </c>
      <c r="Y36" s="14" t="e">
        <f>IF(#REF!=14,7,0)</f>
        <v>#REF!</v>
      </c>
      <c r="Z36" s="14" t="e">
        <f>IF(#REF!=15,6,0)</f>
        <v>#REF!</v>
      </c>
      <c r="AA36" s="14" t="e">
        <f>IF(#REF!=16,5,0)</f>
        <v>#REF!</v>
      </c>
      <c r="AB36" s="14" t="e">
        <f>IF(#REF!=17,4,0)</f>
        <v>#REF!</v>
      </c>
      <c r="AC36" s="14" t="e">
        <f>IF(#REF!=18,3,0)</f>
        <v>#REF!</v>
      </c>
      <c r="AD36" s="14" t="e">
        <f>IF(#REF!=19,2,0)</f>
        <v>#REF!</v>
      </c>
      <c r="AE36" s="14" t="e">
        <f>IF(#REF!=20,1,0)</f>
        <v>#REF!</v>
      </c>
      <c r="AF36" s="14" t="e">
        <f>IF(#REF!&gt;20,0,0)</f>
        <v>#REF!</v>
      </c>
      <c r="AG36" s="14" t="e">
        <f>IF(#REF!="сх",0,0)</f>
        <v>#REF!</v>
      </c>
      <c r="AH36" s="14" t="e">
        <f t="shared" si="0"/>
        <v>#REF!</v>
      </c>
      <c r="AI36" s="14" t="e">
        <f>IF(#REF!=1,25,0)</f>
        <v>#REF!</v>
      </c>
      <c r="AJ36" s="14" t="e">
        <f>IF(#REF!=2,22,0)</f>
        <v>#REF!</v>
      </c>
      <c r="AK36" s="14" t="e">
        <f>IF(#REF!=3,20,0)</f>
        <v>#REF!</v>
      </c>
      <c r="AL36" s="14" t="e">
        <f>IF(#REF!=4,18,0)</f>
        <v>#REF!</v>
      </c>
      <c r="AM36" s="14" t="e">
        <f>IF(#REF!=5,16,0)</f>
        <v>#REF!</v>
      </c>
      <c r="AN36" s="14" t="e">
        <f>IF(#REF!=6,15,0)</f>
        <v>#REF!</v>
      </c>
      <c r="AO36" s="14" t="e">
        <f>IF(#REF!=7,14,0)</f>
        <v>#REF!</v>
      </c>
      <c r="AP36" s="14" t="e">
        <f>IF(#REF!=8,13,0)</f>
        <v>#REF!</v>
      </c>
      <c r="AQ36" s="14" t="e">
        <f>IF(#REF!=9,12,0)</f>
        <v>#REF!</v>
      </c>
      <c r="AR36" s="14" t="e">
        <f>IF(#REF!=10,11,0)</f>
        <v>#REF!</v>
      </c>
      <c r="AS36" s="14" t="e">
        <f>IF(#REF!=11,10,0)</f>
        <v>#REF!</v>
      </c>
      <c r="AT36" s="14" t="e">
        <f>IF(#REF!=12,9,0)</f>
        <v>#REF!</v>
      </c>
      <c r="AU36" s="14" t="e">
        <f>IF(#REF!=13,8,0)</f>
        <v>#REF!</v>
      </c>
      <c r="AV36" s="14" t="e">
        <f>IF(#REF!=14,7,0)</f>
        <v>#REF!</v>
      </c>
      <c r="AW36" s="14" t="e">
        <f>IF(#REF!=15,6,0)</f>
        <v>#REF!</v>
      </c>
      <c r="AX36" s="14" t="e">
        <f>IF(#REF!=16,5,0)</f>
        <v>#REF!</v>
      </c>
      <c r="AY36" s="14" t="e">
        <f>IF(#REF!=17,4,0)</f>
        <v>#REF!</v>
      </c>
      <c r="AZ36" s="14" t="e">
        <f>IF(#REF!=18,3,0)</f>
        <v>#REF!</v>
      </c>
      <c r="BA36" s="14" t="e">
        <f>IF(#REF!=19,2,0)</f>
        <v>#REF!</v>
      </c>
      <c r="BB36" s="14" t="e">
        <f>IF(#REF!=20,1,0)</f>
        <v>#REF!</v>
      </c>
      <c r="BC36" s="14" t="e">
        <f>IF(#REF!&gt;20,0,0)</f>
        <v>#REF!</v>
      </c>
      <c r="BD36" s="14" t="e">
        <f>IF(#REF!="сх",0,0)</f>
        <v>#REF!</v>
      </c>
      <c r="BE36" s="14" t="e">
        <f t="shared" si="1"/>
        <v>#REF!</v>
      </c>
      <c r="BF36" s="14" t="e">
        <f>IF(#REF!=1,45,0)</f>
        <v>#REF!</v>
      </c>
      <c r="BG36" s="14" t="e">
        <f>IF(#REF!=2,42,0)</f>
        <v>#REF!</v>
      </c>
      <c r="BH36" s="14" t="e">
        <f>IF(#REF!=3,40,0)</f>
        <v>#REF!</v>
      </c>
      <c r="BI36" s="14" t="e">
        <f>IF(#REF!=4,38,0)</f>
        <v>#REF!</v>
      </c>
      <c r="BJ36" s="14" t="e">
        <f>IF(#REF!=5,36,0)</f>
        <v>#REF!</v>
      </c>
      <c r="BK36" s="14" t="e">
        <f>IF(#REF!=6,35,0)</f>
        <v>#REF!</v>
      </c>
      <c r="BL36" s="14" t="e">
        <f>IF(#REF!=7,34,0)</f>
        <v>#REF!</v>
      </c>
      <c r="BM36" s="14" t="e">
        <f>IF(#REF!=8,33,0)</f>
        <v>#REF!</v>
      </c>
      <c r="BN36" s="14" t="e">
        <f>IF(#REF!=9,32,0)</f>
        <v>#REF!</v>
      </c>
      <c r="BO36" s="14" t="e">
        <f>IF(#REF!=10,31,0)</f>
        <v>#REF!</v>
      </c>
      <c r="BP36" s="14" t="e">
        <f>IF(#REF!=11,30,0)</f>
        <v>#REF!</v>
      </c>
      <c r="BQ36" s="14" t="e">
        <f>IF(#REF!=12,29,0)</f>
        <v>#REF!</v>
      </c>
      <c r="BR36" s="14" t="e">
        <f>IF(#REF!=13,28,0)</f>
        <v>#REF!</v>
      </c>
      <c r="BS36" s="14" t="e">
        <f>IF(#REF!=14,27,0)</f>
        <v>#REF!</v>
      </c>
      <c r="BT36" s="14" t="e">
        <f>IF(#REF!=15,26,0)</f>
        <v>#REF!</v>
      </c>
      <c r="BU36" s="14" t="e">
        <f>IF(#REF!=16,25,0)</f>
        <v>#REF!</v>
      </c>
      <c r="BV36" s="14" t="e">
        <f>IF(#REF!=17,24,0)</f>
        <v>#REF!</v>
      </c>
      <c r="BW36" s="14" t="e">
        <f>IF(#REF!=18,23,0)</f>
        <v>#REF!</v>
      </c>
      <c r="BX36" s="14" t="e">
        <f>IF(#REF!=19,22,0)</f>
        <v>#REF!</v>
      </c>
      <c r="BY36" s="14" t="e">
        <f>IF(#REF!=20,21,0)</f>
        <v>#REF!</v>
      </c>
      <c r="BZ36" s="14" t="e">
        <f>IF(#REF!=21,20,0)</f>
        <v>#REF!</v>
      </c>
      <c r="CA36" s="14" t="e">
        <f>IF(#REF!=22,19,0)</f>
        <v>#REF!</v>
      </c>
      <c r="CB36" s="14" t="e">
        <f>IF(#REF!=23,18,0)</f>
        <v>#REF!</v>
      </c>
      <c r="CC36" s="14" t="e">
        <f>IF(#REF!=24,17,0)</f>
        <v>#REF!</v>
      </c>
      <c r="CD36" s="14" t="e">
        <f>IF(#REF!=25,16,0)</f>
        <v>#REF!</v>
      </c>
      <c r="CE36" s="14" t="e">
        <f>IF(#REF!=26,15,0)</f>
        <v>#REF!</v>
      </c>
      <c r="CF36" s="14" t="e">
        <f>IF(#REF!=27,14,0)</f>
        <v>#REF!</v>
      </c>
      <c r="CG36" s="14" t="e">
        <f>IF(#REF!=28,13,0)</f>
        <v>#REF!</v>
      </c>
      <c r="CH36" s="14" t="e">
        <f>IF(#REF!=29,12,0)</f>
        <v>#REF!</v>
      </c>
      <c r="CI36" s="14" t="e">
        <f>IF(#REF!=30,11,0)</f>
        <v>#REF!</v>
      </c>
      <c r="CJ36" s="14" t="e">
        <f>IF(#REF!=31,10,0)</f>
        <v>#REF!</v>
      </c>
      <c r="CK36" s="14" t="e">
        <f>IF(#REF!=32,9,0)</f>
        <v>#REF!</v>
      </c>
      <c r="CL36" s="14" t="e">
        <f>IF(#REF!=33,8,0)</f>
        <v>#REF!</v>
      </c>
      <c r="CM36" s="14" t="e">
        <f>IF(#REF!=34,7,0)</f>
        <v>#REF!</v>
      </c>
      <c r="CN36" s="14" t="e">
        <f>IF(#REF!=35,6,0)</f>
        <v>#REF!</v>
      </c>
      <c r="CO36" s="14" t="e">
        <f>IF(#REF!=36,5,0)</f>
        <v>#REF!</v>
      </c>
      <c r="CP36" s="14" t="e">
        <f>IF(#REF!=37,4,0)</f>
        <v>#REF!</v>
      </c>
      <c r="CQ36" s="14" t="e">
        <f>IF(#REF!=38,3,0)</f>
        <v>#REF!</v>
      </c>
      <c r="CR36" s="14" t="e">
        <f>IF(#REF!=39,2,0)</f>
        <v>#REF!</v>
      </c>
      <c r="CS36" s="14" t="e">
        <f>IF(#REF!=40,1,0)</f>
        <v>#REF!</v>
      </c>
      <c r="CT36" s="14" t="e">
        <f>IF(#REF!&gt;20,0,0)</f>
        <v>#REF!</v>
      </c>
      <c r="CU36" s="14" t="e">
        <f>IF(#REF!="сх",0,0)</f>
        <v>#REF!</v>
      </c>
      <c r="CV36" s="14" t="e">
        <f t="shared" si="2"/>
        <v>#REF!</v>
      </c>
      <c r="CW36" s="14" t="e">
        <f>IF(#REF!=1,45,0)</f>
        <v>#REF!</v>
      </c>
      <c r="CX36" s="14" t="e">
        <f>IF(#REF!=2,42,0)</f>
        <v>#REF!</v>
      </c>
      <c r="CY36" s="14" t="e">
        <f>IF(#REF!=3,40,0)</f>
        <v>#REF!</v>
      </c>
      <c r="CZ36" s="14" t="e">
        <f>IF(#REF!=4,38,0)</f>
        <v>#REF!</v>
      </c>
      <c r="DA36" s="14" t="e">
        <f>IF(#REF!=5,36,0)</f>
        <v>#REF!</v>
      </c>
      <c r="DB36" s="14" t="e">
        <f>IF(#REF!=6,35,0)</f>
        <v>#REF!</v>
      </c>
      <c r="DC36" s="14" t="e">
        <f>IF(#REF!=7,34,0)</f>
        <v>#REF!</v>
      </c>
      <c r="DD36" s="14" t="e">
        <f>IF(#REF!=8,33,0)</f>
        <v>#REF!</v>
      </c>
      <c r="DE36" s="14" t="e">
        <f>IF(#REF!=9,32,0)</f>
        <v>#REF!</v>
      </c>
      <c r="DF36" s="14" t="e">
        <f>IF(#REF!=10,31,0)</f>
        <v>#REF!</v>
      </c>
      <c r="DG36" s="14" t="e">
        <f>IF(#REF!=11,30,0)</f>
        <v>#REF!</v>
      </c>
      <c r="DH36" s="14" t="e">
        <f>IF(#REF!=12,29,0)</f>
        <v>#REF!</v>
      </c>
      <c r="DI36" s="14" t="e">
        <f>IF(#REF!=13,28,0)</f>
        <v>#REF!</v>
      </c>
      <c r="DJ36" s="14" t="e">
        <f>IF(#REF!=14,27,0)</f>
        <v>#REF!</v>
      </c>
      <c r="DK36" s="14" t="e">
        <f>IF(#REF!=15,26,0)</f>
        <v>#REF!</v>
      </c>
      <c r="DL36" s="14" t="e">
        <f>IF(#REF!=16,25,0)</f>
        <v>#REF!</v>
      </c>
      <c r="DM36" s="14" t="e">
        <f>IF(#REF!=17,24,0)</f>
        <v>#REF!</v>
      </c>
      <c r="DN36" s="14" t="e">
        <f>IF(#REF!=18,23,0)</f>
        <v>#REF!</v>
      </c>
      <c r="DO36" s="14" t="e">
        <f>IF(#REF!=19,22,0)</f>
        <v>#REF!</v>
      </c>
      <c r="DP36" s="14" t="e">
        <f>IF(#REF!=20,21,0)</f>
        <v>#REF!</v>
      </c>
      <c r="DQ36" s="14" t="e">
        <f>IF(#REF!=21,20,0)</f>
        <v>#REF!</v>
      </c>
      <c r="DR36" s="14" t="e">
        <f>IF(#REF!=22,19,0)</f>
        <v>#REF!</v>
      </c>
      <c r="DS36" s="14" t="e">
        <f>IF(#REF!=23,18,0)</f>
        <v>#REF!</v>
      </c>
      <c r="DT36" s="14" t="e">
        <f>IF(#REF!=24,17,0)</f>
        <v>#REF!</v>
      </c>
      <c r="DU36" s="14" t="e">
        <f>IF(#REF!=25,16,0)</f>
        <v>#REF!</v>
      </c>
      <c r="DV36" s="14" t="e">
        <f>IF(#REF!=26,15,0)</f>
        <v>#REF!</v>
      </c>
      <c r="DW36" s="14" t="e">
        <f>IF(#REF!=27,14,0)</f>
        <v>#REF!</v>
      </c>
      <c r="DX36" s="14" t="e">
        <f>IF(#REF!=28,13,0)</f>
        <v>#REF!</v>
      </c>
      <c r="DY36" s="14" t="e">
        <f>IF(#REF!=29,12,0)</f>
        <v>#REF!</v>
      </c>
      <c r="DZ36" s="14" t="e">
        <f>IF(#REF!=30,11,0)</f>
        <v>#REF!</v>
      </c>
      <c r="EA36" s="14" t="e">
        <f>IF(#REF!=31,10,0)</f>
        <v>#REF!</v>
      </c>
      <c r="EB36" s="14" t="e">
        <f>IF(#REF!=32,9,0)</f>
        <v>#REF!</v>
      </c>
      <c r="EC36" s="14" t="e">
        <f>IF(#REF!=33,8,0)</f>
        <v>#REF!</v>
      </c>
      <c r="ED36" s="14" t="e">
        <f>IF(#REF!=34,7,0)</f>
        <v>#REF!</v>
      </c>
      <c r="EE36" s="14" t="e">
        <f>IF(#REF!=35,6,0)</f>
        <v>#REF!</v>
      </c>
      <c r="EF36" s="14" t="e">
        <f>IF(#REF!=36,5,0)</f>
        <v>#REF!</v>
      </c>
      <c r="EG36" s="14" t="e">
        <f>IF(#REF!=37,4,0)</f>
        <v>#REF!</v>
      </c>
      <c r="EH36" s="14" t="e">
        <f>IF(#REF!=38,3,0)</f>
        <v>#REF!</v>
      </c>
      <c r="EI36" s="14" t="e">
        <f>IF(#REF!=39,2,0)</f>
        <v>#REF!</v>
      </c>
      <c r="EJ36" s="14" t="e">
        <f>IF(#REF!=40,1,0)</f>
        <v>#REF!</v>
      </c>
      <c r="EK36" s="14" t="e">
        <f>IF(#REF!&gt;20,0,0)</f>
        <v>#REF!</v>
      </c>
      <c r="EL36" s="14" t="e">
        <f>IF(#REF!="сх",0,0)</f>
        <v>#REF!</v>
      </c>
      <c r="EM36" s="14" t="e">
        <f t="shared" si="3"/>
        <v>#REF!</v>
      </c>
      <c r="EN36" s="14"/>
      <c r="EO36" s="14" t="e">
        <f>IF(#REF!="сх","ноль",IF(#REF!&gt;0,#REF!,"Ноль"))</f>
        <v>#REF!</v>
      </c>
      <c r="EP36" s="14" t="e">
        <f>IF(#REF!="сх","ноль",IF(#REF!&gt;0,#REF!,"Ноль"))</f>
        <v>#REF!</v>
      </c>
      <c r="EQ36" s="14"/>
      <c r="ER36" s="14" t="e">
        <f t="shared" si="4"/>
        <v>#REF!</v>
      </c>
      <c r="ES36" s="14" t="e">
        <f>IF(#REF!=#REF!,IF(#REF!&lt;#REF!,#REF!,EW36),#REF!)</f>
        <v>#REF!</v>
      </c>
      <c r="ET36" s="14" t="e">
        <f>IF(#REF!=#REF!,IF(#REF!&lt;#REF!,0,1))</f>
        <v>#REF!</v>
      </c>
      <c r="EU36" s="14" t="e">
        <f>IF(AND(ER36&gt;=21,ER36&lt;&gt;0),ER36,IF(#REF!&lt;#REF!,"СТОП",ES36+ET36))</f>
        <v>#REF!</v>
      </c>
      <c r="EV36" s="14"/>
      <c r="EW36" s="14">
        <v>15</v>
      </c>
      <c r="EX36" s="14">
        <v>16</v>
      </c>
      <c r="EY36" s="14"/>
      <c r="EZ36" s="16" t="e">
        <f>IF(#REF!=1,25,0)</f>
        <v>#REF!</v>
      </c>
      <c r="FA36" s="16" t="e">
        <f>IF(#REF!=2,22,0)</f>
        <v>#REF!</v>
      </c>
      <c r="FB36" s="16" t="e">
        <f>IF(#REF!=3,20,0)</f>
        <v>#REF!</v>
      </c>
      <c r="FC36" s="16" t="e">
        <f>IF(#REF!=4,18,0)</f>
        <v>#REF!</v>
      </c>
      <c r="FD36" s="16" t="e">
        <f>IF(#REF!=5,16,0)</f>
        <v>#REF!</v>
      </c>
      <c r="FE36" s="16" t="e">
        <f>IF(#REF!=6,15,0)</f>
        <v>#REF!</v>
      </c>
      <c r="FF36" s="16" t="e">
        <f>IF(#REF!=7,14,0)</f>
        <v>#REF!</v>
      </c>
      <c r="FG36" s="16" t="e">
        <f>IF(#REF!=8,13,0)</f>
        <v>#REF!</v>
      </c>
      <c r="FH36" s="16" t="e">
        <f>IF(#REF!=9,12,0)</f>
        <v>#REF!</v>
      </c>
      <c r="FI36" s="16" t="e">
        <f>IF(#REF!=10,11,0)</f>
        <v>#REF!</v>
      </c>
      <c r="FJ36" s="16" t="e">
        <f>IF(#REF!=11,10,0)</f>
        <v>#REF!</v>
      </c>
      <c r="FK36" s="16" t="e">
        <f>IF(#REF!=12,9,0)</f>
        <v>#REF!</v>
      </c>
      <c r="FL36" s="16" t="e">
        <f>IF(#REF!=13,8,0)</f>
        <v>#REF!</v>
      </c>
      <c r="FM36" s="16" t="e">
        <f>IF(#REF!=14,7,0)</f>
        <v>#REF!</v>
      </c>
      <c r="FN36" s="16" t="e">
        <f>IF(#REF!=15,6,0)</f>
        <v>#REF!</v>
      </c>
      <c r="FO36" s="16" t="e">
        <f>IF(#REF!=16,5,0)</f>
        <v>#REF!</v>
      </c>
      <c r="FP36" s="16" t="e">
        <f>IF(#REF!=17,4,0)</f>
        <v>#REF!</v>
      </c>
      <c r="FQ36" s="16" t="e">
        <f>IF(#REF!=18,3,0)</f>
        <v>#REF!</v>
      </c>
      <c r="FR36" s="16" t="e">
        <f>IF(#REF!=19,2,0)</f>
        <v>#REF!</v>
      </c>
      <c r="FS36" s="16" t="e">
        <f>IF(#REF!=20,1,0)</f>
        <v>#REF!</v>
      </c>
      <c r="FT36" s="16" t="e">
        <f>IF(#REF!&gt;20,0,0)</f>
        <v>#REF!</v>
      </c>
      <c r="FU36" s="16" t="e">
        <f>IF(#REF!="сх",0,0)</f>
        <v>#REF!</v>
      </c>
      <c r="FV36" s="16" t="e">
        <f t="shared" si="5"/>
        <v>#REF!</v>
      </c>
      <c r="FW36" s="16" t="e">
        <f>IF(#REF!=1,25,0)</f>
        <v>#REF!</v>
      </c>
      <c r="FX36" s="16" t="e">
        <f>IF(#REF!=2,22,0)</f>
        <v>#REF!</v>
      </c>
      <c r="FY36" s="16" t="e">
        <f>IF(#REF!=3,20,0)</f>
        <v>#REF!</v>
      </c>
      <c r="FZ36" s="16" t="e">
        <f>IF(#REF!=4,18,0)</f>
        <v>#REF!</v>
      </c>
      <c r="GA36" s="16" t="e">
        <f>IF(#REF!=5,16,0)</f>
        <v>#REF!</v>
      </c>
      <c r="GB36" s="16" t="e">
        <f>IF(#REF!=6,15,0)</f>
        <v>#REF!</v>
      </c>
      <c r="GC36" s="16" t="e">
        <f>IF(#REF!=7,14,0)</f>
        <v>#REF!</v>
      </c>
      <c r="GD36" s="16" t="e">
        <f>IF(#REF!=8,13,0)</f>
        <v>#REF!</v>
      </c>
      <c r="GE36" s="16" t="e">
        <f>IF(#REF!=9,12,0)</f>
        <v>#REF!</v>
      </c>
      <c r="GF36" s="16" t="e">
        <f>IF(#REF!=10,11,0)</f>
        <v>#REF!</v>
      </c>
      <c r="GG36" s="16" t="e">
        <f>IF(#REF!=11,10,0)</f>
        <v>#REF!</v>
      </c>
      <c r="GH36" s="16" t="e">
        <f>IF(#REF!=12,9,0)</f>
        <v>#REF!</v>
      </c>
      <c r="GI36" s="16" t="e">
        <f>IF(#REF!=13,8,0)</f>
        <v>#REF!</v>
      </c>
      <c r="GJ36" s="16" t="e">
        <f>IF(#REF!=14,7,0)</f>
        <v>#REF!</v>
      </c>
      <c r="GK36" s="16" t="e">
        <f>IF(#REF!=15,6,0)</f>
        <v>#REF!</v>
      </c>
      <c r="GL36" s="16" t="e">
        <f>IF(#REF!=16,5,0)</f>
        <v>#REF!</v>
      </c>
      <c r="GM36" s="16" t="e">
        <f>IF(#REF!=17,4,0)</f>
        <v>#REF!</v>
      </c>
      <c r="GN36" s="16" t="e">
        <f>IF(#REF!=18,3,0)</f>
        <v>#REF!</v>
      </c>
      <c r="GO36" s="16" t="e">
        <f>IF(#REF!=19,2,0)</f>
        <v>#REF!</v>
      </c>
      <c r="GP36" s="16" t="e">
        <f>IF(#REF!=20,1,0)</f>
        <v>#REF!</v>
      </c>
      <c r="GQ36" s="16" t="e">
        <f>IF(#REF!&gt;20,0,0)</f>
        <v>#REF!</v>
      </c>
      <c r="GR36" s="16" t="e">
        <f>IF(#REF!="сх",0,0)</f>
        <v>#REF!</v>
      </c>
      <c r="GS36" s="16" t="e">
        <f t="shared" si="6"/>
        <v>#REF!</v>
      </c>
      <c r="GT36" s="16" t="e">
        <f>IF(#REF!=1,100,0)</f>
        <v>#REF!</v>
      </c>
      <c r="GU36" s="16" t="e">
        <f>IF(#REF!=2,98,0)</f>
        <v>#REF!</v>
      </c>
      <c r="GV36" s="16" t="e">
        <f>IF(#REF!=3,95,0)</f>
        <v>#REF!</v>
      </c>
      <c r="GW36" s="16" t="e">
        <f>IF(#REF!=4,93,0)</f>
        <v>#REF!</v>
      </c>
      <c r="GX36" s="16" t="e">
        <f>IF(#REF!=5,90,0)</f>
        <v>#REF!</v>
      </c>
      <c r="GY36" s="16" t="e">
        <f>IF(#REF!=6,88,0)</f>
        <v>#REF!</v>
      </c>
      <c r="GZ36" s="16" t="e">
        <f>IF(#REF!=7,85,0)</f>
        <v>#REF!</v>
      </c>
      <c r="HA36" s="16" t="e">
        <f>IF(#REF!=8,83,0)</f>
        <v>#REF!</v>
      </c>
      <c r="HB36" s="16" t="e">
        <f>IF(#REF!=9,80,0)</f>
        <v>#REF!</v>
      </c>
      <c r="HC36" s="16" t="e">
        <f>IF(#REF!=10,78,0)</f>
        <v>#REF!</v>
      </c>
      <c r="HD36" s="16" t="e">
        <f>IF(#REF!=11,75,0)</f>
        <v>#REF!</v>
      </c>
      <c r="HE36" s="16" t="e">
        <f>IF(#REF!=12,73,0)</f>
        <v>#REF!</v>
      </c>
      <c r="HF36" s="16" t="e">
        <f>IF(#REF!=13,70,0)</f>
        <v>#REF!</v>
      </c>
      <c r="HG36" s="16" t="e">
        <f>IF(#REF!=14,68,0)</f>
        <v>#REF!</v>
      </c>
      <c r="HH36" s="16" t="e">
        <f>IF(#REF!=15,65,0)</f>
        <v>#REF!</v>
      </c>
      <c r="HI36" s="16" t="e">
        <f>IF(#REF!=16,63,0)</f>
        <v>#REF!</v>
      </c>
      <c r="HJ36" s="16" t="e">
        <f>IF(#REF!=17,60,0)</f>
        <v>#REF!</v>
      </c>
      <c r="HK36" s="16" t="e">
        <f>IF(#REF!=18,58,0)</f>
        <v>#REF!</v>
      </c>
      <c r="HL36" s="16" t="e">
        <f>IF(#REF!=19,55,0)</f>
        <v>#REF!</v>
      </c>
      <c r="HM36" s="16" t="e">
        <f>IF(#REF!=20,53,0)</f>
        <v>#REF!</v>
      </c>
      <c r="HN36" s="16" t="e">
        <f>IF(#REF!&gt;20,0,0)</f>
        <v>#REF!</v>
      </c>
      <c r="HO36" s="16" t="e">
        <f>IF(#REF!="сх",0,0)</f>
        <v>#REF!</v>
      </c>
      <c r="HP36" s="16" t="e">
        <f t="shared" si="7"/>
        <v>#REF!</v>
      </c>
      <c r="HQ36" s="16" t="e">
        <f>IF(#REF!=1,100,0)</f>
        <v>#REF!</v>
      </c>
      <c r="HR36" s="16" t="e">
        <f>IF(#REF!=2,98,0)</f>
        <v>#REF!</v>
      </c>
      <c r="HS36" s="16" t="e">
        <f>IF(#REF!=3,95,0)</f>
        <v>#REF!</v>
      </c>
      <c r="HT36" s="16" t="e">
        <f>IF(#REF!=4,93,0)</f>
        <v>#REF!</v>
      </c>
      <c r="HU36" s="16" t="e">
        <f>IF(#REF!=5,90,0)</f>
        <v>#REF!</v>
      </c>
      <c r="HV36" s="16" t="e">
        <f>IF(#REF!=6,88,0)</f>
        <v>#REF!</v>
      </c>
      <c r="HW36" s="16" t="e">
        <f>IF(#REF!=7,85,0)</f>
        <v>#REF!</v>
      </c>
      <c r="HX36" s="16" t="e">
        <f>IF(#REF!=8,83,0)</f>
        <v>#REF!</v>
      </c>
      <c r="HY36" s="16" t="e">
        <f>IF(#REF!=9,80,0)</f>
        <v>#REF!</v>
      </c>
      <c r="HZ36" s="16" t="e">
        <f>IF(#REF!=10,78,0)</f>
        <v>#REF!</v>
      </c>
      <c r="IA36" s="16" t="e">
        <f>IF(#REF!=11,75,0)</f>
        <v>#REF!</v>
      </c>
      <c r="IB36" s="16" t="e">
        <f>IF(#REF!=12,73,0)</f>
        <v>#REF!</v>
      </c>
      <c r="IC36" s="16" t="e">
        <f>IF(#REF!=13,70,0)</f>
        <v>#REF!</v>
      </c>
      <c r="ID36" s="16" t="e">
        <f>IF(#REF!=14,68,0)</f>
        <v>#REF!</v>
      </c>
      <c r="IE36" s="16" t="e">
        <f>IF(#REF!=15,65,0)</f>
        <v>#REF!</v>
      </c>
      <c r="IF36" s="16" t="e">
        <f>IF(#REF!=16,63,0)</f>
        <v>#REF!</v>
      </c>
      <c r="IG36" s="16" t="e">
        <f>IF(#REF!=17,60,0)</f>
        <v>#REF!</v>
      </c>
      <c r="IH36" s="16" t="e">
        <f>IF(#REF!=18,58,0)</f>
        <v>#REF!</v>
      </c>
      <c r="II36" s="16" t="e">
        <f>IF(#REF!=19,55,0)</f>
        <v>#REF!</v>
      </c>
      <c r="IJ36" s="16" t="e">
        <f>IF(#REF!=20,53,0)</f>
        <v>#REF!</v>
      </c>
      <c r="IK36" s="16" t="e">
        <f>IF(#REF!&gt;20,0,0)</f>
        <v>#REF!</v>
      </c>
      <c r="IL36" s="16" t="e">
        <f>IF(#REF!="сх",0,0)</f>
        <v>#REF!</v>
      </c>
      <c r="IM36" s="16" t="e">
        <f t="shared" si="8"/>
        <v>#REF!</v>
      </c>
      <c r="IN36" s="14"/>
      <c r="IO36" s="14"/>
      <c r="IP36" s="14"/>
      <c r="IQ36" s="14"/>
      <c r="IR36" s="14"/>
      <c r="IS36" s="14"/>
      <c r="IT36" s="14"/>
      <c r="IU36" s="14"/>
      <c r="IV36" s="14"/>
    </row>
    <row r="37" spans="1:256" s="17" customFormat="1" ht="35.25">
      <c r="A37" s="52">
        <v>27</v>
      </c>
      <c r="B37" s="47">
        <v>367</v>
      </c>
      <c r="C37" s="59" t="s">
        <v>89</v>
      </c>
      <c r="D37" s="47" t="s">
        <v>30</v>
      </c>
      <c r="E37" s="48" t="s">
        <v>58</v>
      </c>
      <c r="F37" s="66" t="s">
        <v>88</v>
      </c>
      <c r="G37" s="62" t="s">
        <v>112</v>
      </c>
      <c r="H37" s="47" t="s">
        <v>41</v>
      </c>
      <c r="I37" s="13" t="e">
        <f>#REF!+#REF!</f>
        <v>#REF!</v>
      </c>
      <c r="J37" s="14"/>
      <c r="K37" s="15"/>
      <c r="L37" s="14" t="e">
        <f>IF(#REF!=1,25,0)</f>
        <v>#REF!</v>
      </c>
      <c r="M37" s="14" t="e">
        <f>IF(#REF!=2,22,0)</f>
        <v>#REF!</v>
      </c>
      <c r="N37" s="14" t="e">
        <f>IF(#REF!=3,20,0)</f>
        <v>#REF!</v>
      </c>
      <c r="O37" s="14" t="e">
        <f>IF(#REF!=4,18,0)</f>
        <v>#REF!</v>
      </c>
      <c r="P37" s="14" t="e">
        <f>IF(#REF!=5,16,0)</f>
        <v>#REF!</v>
      </c>
      <c r="Q37" s="14" t="e">
        <f>IF(#REF!=6,15,0)</f>
        <v>#REF!</v>
      </c>
      <c r="R37" s="14" t="e">
        <f>IF(#REF!=7,14,0)</f>
        <v>#REF!</v>
      </c>
      <c r="S37" s="14" t="e">
        <f>IF(#REF!=8,13,0)</f>
        <v>#REF!</v>
      </c>
      <c r="T37" s="14" t="e">
        <f>IF(#REF!=9,12,0)</f>
        <v>#REF!</v>
      </c>
      <c r="U37" s="14" t="e">
        <f>IF(#REF!=10,11,0)</f>
        <v>#REF!</v>
      </c>
      <c r="V37" s="14" t="e">
        <f>IF(#REF!=11,10,0)</f>
        <v>#REF!</v>
      </c>
      <c r="W37" s="14" t="e">
        <f>IF(#REF!=12,9,0)</f>
        <v>#REF!</v>
      </c>
      <c r="X37" s="14" t="e">
        <f>IF(#REF!=13,8,0)</f>
        <v>#REF!</v>
      </c>
      <c r="Y37" s="14" t="e">
        <f>IF(#REF!=14,7,0)</f>
        <v>#REF!</v>
      </c>
      <c r="Z37" s="14" t="e">
        <f>IF(#REF!=15,6,0)</f>
        <v>#REF!</v>
      </c>
      <c r="AA37" s="14" t="e">
        <f>IF(#REF!=16,5,0)</f>
        <v>#REF!</v>
      </c>
      <c r="AB37" s="14" t="e">
        <f>IF(#REF!=17,4,0)</f>
        <v>#REF!</v>
      </c>
      <c r="AC37" s="14" t="e">
        <f>IF(#REF!=18,3,0)</f>
        <v>#REF!</v>
      </c>
      <c r="AD37" s="14" t="e">
        <f>IF(#REF!=19,2,0)</f>
        <v>#REF!</v>
      </c>
      <c r="AE37" s="14" t="e">
        <f>IF(#REF!=20,1,0)</f>
        <v>#REF!</v>
      </c>
      <c r="AF37" s="14" t="e">
        <f>IF(#REF!&gt;20,0,0)</f>
        <v>#REF!</v>
      </c>
      <c r="AG37" s="14" t="e">
        <f>IF(#REF!="сх",0,0)</f>
        <v>#REF!</v>
      </c>
      <c r="AH37" s="14" t="e">
        <f t="shared" si="0"/>
        <v>#REF!</v>
      </c>
      <c r="AI37" s="14" t="e">
        <f>IF(#REF!=1,25,0)</f>
        <v>#REF!</v>
      </c>
      <c r="AJ37" s="14" t="e">
        <f>IF(#REF!=2,22,0)</f>
        <v>#REF!</v>
      </c>
      <c r="AK37" s="14" t="e">
        <f>IF(#REF!=3,20,0)</f>
        <v>#REF!</v>
      </c>
      <c r="AL37" s="14" t="e">
        <f>IF(#REF!=4,18,0)</f>
        <v>#REF!</v>
      </c>
      <c r="AM37" s="14" t="e">
        <f>IF(#REF!=5,16,0)</f>
        <v>#REF!</v>
      </c>
      <c r="AN37" s="14" t="e">
        <f>IF(#REF!=6,15,0)</f>
        <v>#REF!</v>
      </c>
      <c r="AO37" s="14" t="e">
        <f>IF(#REF!=7,14,0)</f>
        <v>#REF!</v>
      </c>
      <c r="AP37" s="14" t="e">
        <f>IF(#REF!=8,13,0)</f>
        <v>#REF!</v>
      </c>
      <c r="AQ37" s="14" t="e">
        <f>IF(#REF!=9,12,0)</f>
        <v>#REF!</v>
      </c>
      <c r="AR37" s="14" t="e">
        <f>IF(#REF!=10,11,0)</f>
        <v>#REF!</v>
      </c>
      <c r="AS37" s="14" t="e">
        <f>IF(#REF!=11,10,0)</f>
        <v>#REF!</v>
      </c>
      <c r="AT37" s="14" t="e">
        <f>IF(#REF!=12,9,0)</f>
        <v>#REF!</v>
      </c>
      <c r="AU37" s="14" t="e">
        <f>IF(#REF!=13,8,0)</f>
        <v>#REF!</v>
      </c>
      <c r="AV37" s="14" t="e">
        <f>IF(#REF!=14,7,0)</f>
        <v>#REF!</v>
      </c>
      <c r="AW37" s="14" t="e">
        <f>IF(#REF!=15,6,0)</f>
        <v>#REF!</v>
      </c>
      <c r="AX37" s="14" t="e">
        <f>IF(#REF!=16,5,0)</f>
        <v>#REF!</v>
      </c>
      <c r="AY37" s="14" t="e">
        <f>IF(#REF!=17,4,0)</f>
        <v>#REF!</v>
      </c>
      <c r="AZ37" s="14" t="e">
        <f>IF(#REF!=18,3,0)</f>
        <v>#REF!</v>
      </c>
      <c r="BA37" s="14" t="e">
        <f>IF(#REF!=19,2,0)</f>
        <v>#REF!</v>
      </c>
      <c r="BB37" s="14" t="e">
        <f>IF(#REF!=20,1,0)</f>
        <v>#REF!</v>
      </c>
      <c r="BC37" s="14" t="e">
        <f>IF(#REF!&gt;20,0,0)</f>
        <v>#REF!</v>
      </c>
      <c r="BD37" s="14" t="e">
        <f>IF(#REF!="сх",0,0)</f>
        <v>#REF!</v>
      </c>
      <c r="BE37" s="14" t="e">
        <f t="shared" si="1"/>
        <v>#REF!</v>
      </c>
      <c r="BF37" s="14" t="e">
        <f>IF(#REF!=1,45,0)</f>
        <v>#REF!</v>
      </c>
      <c r="BG37" s="14" t="e">
        <f>IF(#REF!=2,42,0)</f>
        <v>#REF!</v>
      </c>
      <c r="BH37" s="14" t="e">
        <f>IF(#REF!=3,40,0)</f>
        <v>#REF!</v>
      </c>
      <c r="BI37" s="14" t="e">
        <f>IF(#REF!=4,38,0)</f>
        <v>#REF!</v>
      </c>
      <c r="BJ37" s="14" t="e">
        <f>IF(#REF!=5,36,0)</f>
        <v>#REF!</v>
      </c>
      <c r="BK37" s="14" t="e">
        <f>IF(#REF!=6,35,0)</f>
        <v>#REF!</v>
      </c>
      <c r="BL37" s="14" t="e">
        <f>IF(#REF!=7,34,0)</f>
        <v>#REF!</v>
      </c>
      <c r="BM37" s="14" t="e">
        <f>IF(#REF!=8,33,0)</f>
        <v>#REF!</v>
      </c>
      <c r="BN37" s="14" t="e">
        <f>IF(#REF!=9,32,0)</f>
        <v>#REF!</v>
      </c>
      <c r="BO37" s="14" t="e">
        <f>IF(#REF!=10,31,0)</f>
        <v>#REF!</v>
      </c>
      <c r="BP37" s="14" t="e">
        <f>IF(#REF!=11,30,0)</f>
        <v>#REF!</v>
      </c>
      <c r="BQ37" s="14" t="e">
        <f>IF(#REF!=12,29,0)</f>
        <v>#REF!</v>
      </c>
      <c r="BR37" s="14" t="e">
        <f>IF(#REF!=13,28,0)</f>
        <v>#REF!</v>
      </c>
      <c r="BS37" s="14" t="e">
        <f>IF(#REF!=14,27,0)</f>
        <v>#REF!</v>
      </c>
      <c r="BT37" s="14" t="e">
        <f>IF(#REF!=15,26,0)</f>
        <v>#REF!</v>
      </c>
      <c r="BU37" s="14" t="e">
        <f>IF(#REF!=16,25,0)</f>
        <v>#REF!</v>
      </c>
      <c r="BV37" s="14" t="e">
        <f>IF(#REF!=17,24,0)</f>
        <v>#REF!</v>
      </c>
      <c r="BW37" s="14" t="e">
        <f>IF(#REF!=18,23,0)</f>
        <v>#REF!</v>
      </c>
      <c r="BX37" s="14" t="e">
        <f>IF(#REF!=19,22,0)</f>
        <v>#REF!</v>
      </c>
      <c r="BY37" s="14" t="e">
        <f>IF(#REF!=20,21,0)</f>
        <v>#REF!</v>
      </c>
      <c r="BZ37" s="14" t="e">
        <f>IF(#REF!=21,20,0)</f>
        <v>#REF!</v>
      </c>
      <c r="CA37" s="14" t="e">
        <f>IF(#REF!=22,19,0)</f>
        <v>#REF!</v>
      </c>
      <c r="CB37" s="14" t="e">
        <f>IF(#REF!=23,18,0)</f>
        <v>#REF!</v>
      </c>
      <c r="CC37" s="14" t="e">
        <f>IF(#REF!=24,17,0)</f>
        <v>#REF!</v>
      </c>
      <c r="CD37" s="14" t="e">
        <f>IF(#REF!=25,16,0)</f>
        <v>#REF!</v>
      </c>
      <c r="CE37" s="14" t="e">
        <f>IF(#REF!=26,15,0)</f>
        <v>#REF!</v>
      </c>
      <c r="CF37" s="14" t="e">
        <f>IF(#REF!=27,14,0)</f>
        <v>#REF!</v>
      </c>
      <c r="CG37" s="14" t="e">
        <f>IF(#REF!=28,13,0)</f>
        <v>#REF!</v>
      </c>
      <c r="CH37" s="14" t="e">
        <f>IF(#REF!=29,12,0)</f>
        <v>#REF!</v>
      </c>
      <c r="CI37" s="14" t="e">
        <f>IF(#REF!=30,11,0)</f>
        <v>#REF!</v>
      </c>
      <c r="CJ37" s="14" t="e">
        <f>IF(#REF!=31,10,0)</f>
        <v>#REF!</v>
      </c>
      <c r="CK37" s="14" t="e">
        <f>IF(#REF!=32,9,0)</f>
        <v>#REF!</v>
      </c>
      <c r="CL37" s="14" t="e">
        <f>IF(#REF!=33,8,0)</f>
        <v>#REF!</v>
      </c>
      <c r="CM37" s="14" t="e">
        <f>IF(#REF!=34,7,0)</f>
        <v>#REF!</v>
      </c>
      <c r="CN37" s="14" t="e">
        <f>IF(#REF!=35,6,0)</f>
        <v>#REF!</v>
      </c>
      <c r="CO37" s="14" t="e">
        <f>IF(#REF!=36,5,0)</f>
        <v>#REF!</v>
      </c>
      <c r="CP37" s="14" t="e">
        <f>IF(#REF!=37,4,0)</f>
        <v>#REF!</v>
      </c>
      <c r="CQ37" s="14" t="e">
        <f>IF(#REF!=38,3,0)</f>
        <v>#REF!</v>
      </c>
      <c r="CR37" s="14" t="e">
        <f>IF(#REF!=39,2,0)</f>
        <v>#REF!</v>
      </c>
      <c r="CS37" s="14" t="e">
        <f>IF(#REF!=40,1,0)</f>
        <v>#REF!</v>
      </c>
      <c r="CT37" s="14" t="e">
        <f>IF(#REF!&gt;20,0,0)</f>
        <v>#REF!</v>
      </c>
      <c r="CU37" s="14" t="e">
        <f>IF(#REF!="сх",0,0)</f>
        <v>#REF!</v>
      </c>
      <c r="CV37" s="14" t="e">
        <f t="shared" si="2"/>
        <v>#REF!</v>
      </c>
      <c r="CW37" s="14" t="e">
        <f>IF(#REF!=1,45,0)</f>
        <v>#REF!</v>
      </c>
      <c r="CX37" s="14" t="e">
        <f>IF(#REF!=2,42,0)</f>
        <v>#REF!</v>
      </c>
      <c r="CY37" s="14" t="e">
        <f>IF(#REF!=3,40,0)</f>
        <v>#REF!</v>
      </c>
      <c r="CZ37" s="14" t="e">
        <f>IF(#REF!=4,38,0)</f>
        <v>#REF!</v>
      </c>
      <c r="DA37" s="14" t="e">
        <f>IF(#REF!=5,36,0)</f>
        <v>#REF!</v>
      </c>
      <c r="DB37" s="14" t="e">
        <f>IF(#REF!=6,35,0)</f>
        <v>#REF!</v>
      </c>
      <c r="DC37" s="14" t="e">
        <f>IF(#REF!=7,34,0)</f>
        <v>#REF!</v>
      </c>
      <c r="DD37" s="14" t="e">
        <f>IF(#REF!=8,33,0)</f>
        <v>#REF!</v>
      </c>
      <c r="DE37" s="14" t="e">
        <f>IF(#REF!=9,32,0)</f>
        <v>#REF!</v>
      </c>
      <c r="DF37" s="14" t="e">
        <f>IF(#REF!=10,31,0)</f>
        <v>#REF!</v>
      </c>
      <c r="DG37" s="14" t="e">
        <f>IF(#REF!=11,30,0)</f>
        <v>#REF!</v>
      </c>
      <c r="DH37" s="14" t="e">
        <f>IF(#REF!=12,29,0)</f>
        <v>#REF!</v>
      </c>
      <c r="DI37" s="14" t="e">
        <f>IF(#REF!=13,28,0)</f>
        <v>#REF!</v>
      </c>
      <c r="DJ37" s="14" t="e">
        <f>IF(#REF!=14,27,0)</f>
        <v>#REF!</v>
      </c>
      <c r="DK37" s="14" t="e">
        <f>IF(#REF!=15,26,0)</f>
        <v>#REF!</v>
      </c>
      <c r="DL37" s="14" t="e">
        <f>IF(#REF!=16,25,0)</f>
        <v>#REF!</v>
      </c>
      <c r="DM37" s="14" t="e">
        <f>IF(#REF!=17,24,0)</f>
        <v>#REF!</v>
      </c>
      <c r="DN37" s="14" t="e">
        <f>IF(#REF!=18,23,0)</f>
        <v>#REF!</v>
      </c>
      <c r="DO37" s="14" t="e">
        <f>IF(#REF!=19,22,0)</f>
        <v>#REF!</v>
      </c>
      <c r="DP37" s="14" t="e">
        <f>IF(#REF!=20,21,0)</f>
        <v>#REF!</v>
      </c>
      <c r="DQ37" s="14" t="e">
        <f>IF(#REF!=21,20,0)</f>
        <v>#REF!</v>
      </c>
      <c r="DR37" s="14" t="e">
        <f>IF(#REF!=22,19,0)</f>
        <v>#REF!</v>
      </c>
      <c r="DS37" s="14" t="e">
        <f>IF(#REF!=23,18,0)</f>
        <v>#REF!</v>
      </c>
      <c r="DT37" s="14" t="e">
        <f>IF(#REF!=24,17,0)</f>
        <v>#REF!</v>
      </c>
      <c r="DU37" s="14" t="e">
        <f>IF(#REF!=25,16,0)</f>
        <v>#REF!</v>
      </c>
      <c r="DV37" s="14" t="e">
        <f>IF(#REF!=26,15,0)</f>
        <v>#REF!</v>
      </c>
      <c r="DW37" s="14" t="e">
        <f>IF(#REF!=27,14,0)</f>
        <v>#REF!</v>
      </c>
      <c r="DX37" s="14" t="e">
        <f>IF(#REF!=28,13,0)</f>
        <v>#REF!</v>
      </c>
      <c r="DY37" s="14" t="e">
        <f>IF(#REF!=29,12,0)</f>
        <v>#REF!</v>
      </c>
      <c r="DZ37" s="14" t="e">
        <f>IF(#REF!=30,11,0)</f>
        <v>#REF!</v>
      </c>
      <c r="EA37" s="14" t="e">
        <f>IF(#REF!=31,10,0)</f>
        <v>#REF!</v>
      </c>
      <c r="EB37" s="14" t="e">
        <f>IF(#REF!=32,9,0)</f>
        <v>#REF!</v>
      </c>
      <c r="EC37" s="14" t="e">
        <f>IF(#REF!=33,8,0)</f>
        <v>#REF!</v>
      </c>
      <c r="ED37" s="14" t="e">
        <f>IF(#REF!=34,7,0)</f>
        <v>#REF!</v>
      </c>
      <c r="EE37" s="14" t="e">
        <f>IF(#REF!=35,6,0)</f>
        <v>#REF!</v>
      </c>
      <c r="EF37" s="14" t="e">
        <f>IF(#REF!=36,5,0)</f>
        <v>#REF!</v>
      </c>
      <c r="EG37" s="14" t="e">
        <f>IF(#REF!=37,4,0)</f>
        <v>#REF!</v>
      </c>
      <c r="EH37" s="14" t="e">
        <f>IF(#REF!=38,3,0)</f>
        <v>#REF!</v>
      </c>
      <c r="EI37" s="14" t="e">
        <f>IF(#REF!=39,2,0)</f>
        <v>#REF!</v>
      </c>
      <c r="EJ37" s="14" t="e">
        <f>IF(#REF!=40,1,0)</f>
        <v>#REF!</v>
      </c>
      <c r="EK37" s="14" t="e">
        <f>IF(#REF!&gt;20,0,0)</f>
        <v>#REF!</v>
      </c>
      <c r="EL37" s="14" t="e">
        <f>IF(#REF!="сх",0,0)</f>
        <v>#REF!</v>
      </c>
      <c r="EM37" s="14" t="e">
        <f t="shared" si="3"/>
        <v>#REF!</v>
      </c>
      <c r="EN37" s="14"/>
      <c r="EO37" s="14" t="e">
        <f>IF(#REF!="сх","ноль",IF(#REF!&gt;0,#REF!,"Ноль"))</f>
        <v>#REF!</v>
      </c>
      <c r="EP37" s="14" t="e">
        <f>IF(#REF!="сх","ноль",IF(#REF!&gt;0,#REF!,"Ноль"))</f>
        <v>#REF!</v>
      </c>
      <c r="EQ37" s="14"/>
      <c r="ER37" s="14" t="e">
        <f t="shared" si="4"/>
        <v>#REF!</v>
      </c>
      <c r="ES37" s="14" t="e">
        <f>IF(#REF!=#REF!,IF(#REF!&lt;#REF!,#REF!,EW37),#REF!)</f>
        <v>#REF!</v>
      </c>
      <c r="ET37" s="14" t="e">
        <f>IF(#REF!=#REF!,IF(#REF!&lt;#REF!,0,1))</f>
        <v>#REF!</v>
      </c>
      <c r="EU37" s="14" t="e">
        <f>IF(AND(ER37&gt;=21,ER37&lt;&gt;0),ER37,IF(#REF!&lt;#REF!,"СТОП",ES37+ET37))</f>
        <v>#REF!</v>
      </c>
      <c r="EV37" s="14"/>
      <c r="EW37" s="14">
        <v>15</v>
      </c>
      <c r="EX37" s="14">
        <v>16</v>
      </c>
      <c r="EY37" s="14"/>
      <c r="EZ37" s="16" t="e">
        <f>IF(#REF!=1,25,0)</f>
        <v>#REF!</v>
      </c>
      <c r="FA37" s="16" t="e">
        <f>IF(#REF!=2,22,0)</f>
        <v>#REF!</v>
      </c>
      <c r="FB37" s="16" t="e">
        <f>IF(#REF!=3,20,0)</f>
        <v>#REF!</v>
      </c>
      <c r="FC37" s="16" t="e">
        <f>IF(#REF!=4,18,0)</f>
        <v>#REF!</v>
      </c>
      <c r="FD37" s="16" t="e">
        <f>IF(#REF!=5,16,0)</f>
        <v>#REF!</v>
      </c>
      <c r="FE37" s="16" t="e">
        <f>IF(#REF!=6,15,0)</f>
        <v>#REF!</v>
      </c>
      <c r="FF37" s="16" t="e">
        <f>IF(#REF!=7,14,0)</f>
        <v>#REF!</v>
      </c>
      <c r="FG37" s="16" t="e">
        <f>IF(#REF!=8,13,0)</f>
        <v>#REF!</v>
      </c>
      <c r="FH37" s="16" t="e">
        <f>IF(#REF!=9,12,0)</f>
        <v>#REF!</v>
      </c>
      <c r="FI37" s="16" t="e">
        <f>IF(#REF!=10,11,0)</f>
        <v>#REF!</v>
      </c>
      <c r="FJ37" s="16" t="e">
        <f>IF(#REF!=11,10,0)</f>
        <v>#REF!</v>
      </c>
      <c r="FK37" s="16" t="e">
        <f>IF(#REF!=12,9,0)</f>
        <v>#REF!</v>
      </c>
      <c r="FL37" s="16" t="e">
        <f>IF(#REF!=13,8,0)</f>
        <v>#REF!</v>
      </c>
      <c r="FM37" s="16" t="e">
        <f>IF(#REF!=14,7,0)</f>
        <v>#REF!</v>
      </c>
      <c r="FN37" s="16" t="e">
        <f>IF(#REF!=15,6,0)</f>
        <v>#REF!</v>
      </c>
      <c r="FO37" s="16" t="e">
        <f>IF(#REF!=16,5,0)</f>
        <v>#REF!</v>
      </c>
      <c r="FP37" s="16" t="e">
        <f>IF(#REF!=17,4,0)</f>
        <v>#REF!</v>
      </c>
      <c r="FQ37" s="16" t="e">
        <f>IF(#REF!=18,3,0)</f>
        <v>#REF!</v>
      </c>
      <c r="FR37" s="16" t="e">
        <f>IF(#REF!=19,2,0)</f>
        <v>#REF!</v>
      </c>
      <c r="FS37" s="16" t="e">
        <f>IF(#REF!=20,1,0)</f>
        <v>#REF!</v>
      </c>
      <c r="FT37" s="16" t="e">
        <f>IF(#REF!&gt;20,0,0)</f>
        <v>#REF!</v>
      </c>
      <c r="FU37" s="16" t="e">
        <f>IF(#REF!="сх",0,0)</f>
        <v>#REF!</v>
      </c>
      <c r="FV37" s="16" t="e">
        <f t="shared" si="5"/>
        <v>#REF!</v>
      </c>
      <c r="FW37" s="16" t="e">
        <f>IF(#REF!=1,25,0)</f>
        <v>#REF!</v>
      </c>
      <c r="FX37" s="16" t="e">
        <f>IF(#REF!=2,22,0)</f>
        <v>#REF!</v>
      </c>
      <c r="FY37" s="16" t="e">
        <f>IF(#REF!=3,20,0)</f>
        <v>#REF!</v>
      </c>
      <c r="FZ37" s="16" t="e">
        <f>IF(#REF!=4,18,0)</f>
        <v>#REF!</v>
      </c>
      <c r="GA37" s="16" t="e">
        <f>IF(#REF!=5,16,0)</f>
        <v>#REF!</v>
      </c>
      <c r="GB37" s="16" t="e">
        <f>IF(#REF!=6,15,0)</f>
        <v>#REF!</v>
      </c>
      <c r="GC37" s="16" t="e">
        <f>IF(#REF!=7,14,0)</f>
        <v>#REF!</v>
      </c>
      <c r="GD37" s="16" t="e">
        <f>IF(#REF!=8,13,0)</f>
        <v>#REF!</v>
      </c>
      <c r="GE37" s="16" t="e">
        <f>IF(#REF!=9,12,0)</f>
        <v>#REF!</v>
      </c>
      <c r="GF37" s="16" t="e">
        <f>IF(#REF!=10,11,0)</f>
        <v>#REF!</v>
      </c>
      <c r="GG37" s="16" t="e">
        <f>IF(#REF!=11,10,0)</f>
        <v>#REF!</v>
      </c>
      <c r="GH37" s="16" t="e">
        <f>IF(#REF!=12,9,0)</f>
        <v>#REF!</v>
      </c>
      <c r="GI37" s="16" t="e">
        <f>IF(#REF!=13,8,0)</f>
        <v>#REF!</v>
      </c>
      <c r="GJ37" s="16" t="e">
        <f>IF(#REF!=14,7,0)</f>
        <v>#REF!</v>
      </c>
      <c r="GK37" s="16" t="e">
        <f>IF(#REF!=15,6,0)</f>
        <v>#REF!</v>
      </c>
      <c r="GL37" s="16" t="e">
        <f>IF(#REF!=16,5,0)</f>
        <v>#REF!</v>
      </c>
      <c r="GM37" s="16" t="e">
        <f>IF(#REF!=17,4,0)</f>
        <v>#REF!</v>
      </c>
      <c r="GN37" s="16" t="e">
        <f>IF(#REF!=18,3,0)</f>
        <v>#REF!</v>
      </c>
      <c r="GO37" s="16" t="e">
        <f>IF(#REF!=19,2,0)</f>
        <v>#REF!</v>
      </c>
      <c r="GP37" s="16" t="e">
        <f>IF(#REF!=20,1,0)</f>
        <v>#REF!</v>
      </c>
      <c r="GQ37" s="16" t="e">
        <f>IF(#REF!&gt;20,0,0)</f>
        <v>#REF!</v>
      </c>
      <c r="GR37" s="16" t="e">
        <f>IF(#REF!="сх",0,0)</f>
        <v>#REF!</v>
      </c>
      <c r="GS37" s="16" t="e">
        <f t="shared" si="6"/>
        <v>#REF!</v>
      </c>
      <c r="GT37" s="16" t="e">
        <f>IF(#REF!=1,100,0)</f>
        <v>#REF!</v>
      </c>
      <c r="GU37" s="16" t="e">
        <f>IF(#REF!=2,98,0)</f>
        <v>#REF!</v>
      </c>
      <c r="GV37" s="16" t="e">
        <f>IF(#REF!=3,95,0)</f>
        <v>#REF!</v>
      </c>
      <c r="GW37" s="16" t="e">
        <f>IF(#REF!=4,93,0)</f>
        <v>#REF!</v>
      </c>
      <c r="GX37" s="16" t="e">
        <f>IF(#REF!=5,90,0)</f>
        <v>#REF!</v>
      </c>
      <c r="GY37" s="16" t="e">
        <f>IF(#REF!=6,88,0)</f>
        <v>#REF!</v>
      </c>
      <c r="GZ37" s="16" t="e">
        <f>IF(#REF!=7,85,0)</f>
        <v>#REF!</v>
      </c>
      <c r="HA37" s="16" t="e">
        <f>IF(#REF!=8,83,0)</f>
        <v>#REF!</v>
      </c>
      <c r="HB37" s="16" t="e">
        <f>IF(#REF!=9,80,0)</f>
        <v>#REF!</v>
      </c>
      <c r="HC37" s="16" t="e">
        <f>IF(#REF!=10,78,0)</f>
        <v>#REF!</v>
      </c>
      <c r="HD37" s="16" t="e">
        <f>IF(#REF!=11,75,0)</f>
        <v>#REF!</v>
      </c>
      <c r="HE37" s="16" t="e">
        <f>IF(#REF!=12,73,0)</f>
        <v>#REF!</v>
      </c>
      <c r="HF37" s="16" t="e">
        <f>IF(#REF!=13,70,0)</f>
        <v>#REF!</v>
      </c>
      <c r="HG37" s="16" t="e">
        <f>IF(#REF!=14,68,0)</f>
        <v>#REF!</v>
      </c>
      <c r="HH37" s="16" t="e">
        <f>IF(#REF!=15,65,0)</f>
        <v>#REF!</v>
      </c>
      <c r="HI37" s="16" t="e">
        <f>IF(#REF!=16,63,0)</f>
        <v>#REF!</v>
      </c>
      <c r="HJ37" s="16" t="e">
        <f>IF(#REF!=17,60,0)</f>
        <v>#REF!</v>
      </c>
      <c r="HK37" s="16" t="e">
        <f>IF(#REF!=18,58,0)</f>
        <v>#REF!</v>
      </c>
      <c r="HL37" s="16" t="e">
        <f>IF(#REF!=19,55,0)</f>
        <v>#REF!</v>
      </c>
      <c r="HM37" s="16" t="e">
        <f>IF(#REF!=20,53,0)</f>
        <v>#REF!</v>
      </c>
      <c r="HN37" s="16" t="e">
        <f>IF(#REF!&gt;20,0,0)</f>
        <v>#REF!</v>
      </c>
      <c r="HO37" s="16" t="e">
        <f>IF(#REF!="сх",0,0)</f>
        <v>#REF!</v>
      </c>
      <c r="HP37" s="16" t="e">
        <f t="shared" si="7"/>
        <v>#REF!</v>
      </c>
      <c r="HQ37" s="16" t="e">
        <f>IF(#REF!=1,100,0)</f>
        <v>#REF!</v>
      </c>
      <c r="HR37" s="16" t="e">
        <f>IF(#REF!=2,98,0)</f>
        <v>#REF!</v>
      </c>
      <c r="HS37" s="16" t="e">
        <f>IF(#REF!=3,95,0)</f>
        <v>#REF!</v>
      </c>
      <c r="HT37" s="16" t="e">
        <f>IF(#REF!=4,93,0)</f>
        <v>#REF!</v>
      </c>
      <c r="HU37" s="16" t="e">
        <f>IF(#REF!=5,90,0)</f>
        <v>#REF!</v>
      </c>
      <c r="HV37" s="16" t="e">
        <f>IF(#REF!=6,88,0)</f>
        <v>#REF!</v>
      </c>
      <c r="HW37" s="16" t="e">
        <f>IF(#REF!=7,85,0)</f>
        <v>#REF!</v>
      </c>
      <c r="HX37" s="16" t="e">
        <f>IF(#REF!=8,83,0)</f>
        <v>#REF!</v>
      </c>
      <c r="HY37" s="16" t="e">
        <f>IF(#REF!=9,80,0)</f>
        <v>#REF!</v>
      </c>
      <c r="HZ37" s="16" t="e">
        <f>IF(#REF!=10,78,0)</f>
        <v>#REF!</v>
      </c>
      <c r="IA37" s="16" t="e">
        <f>IF(#REF!=11,75,0)</f>
        <v>#REF!</v>
      </c>
      <c r="IB37" s="16" t="e">
        <f>IF(#REF!=12,73,0)</f>
        <v>#REF!</v>
      </c>
      <c r="IC37" s="16" t="e">
        <f>IF(#REF!=13,70,0)</f>
        <v>#REF!</v>
      </c>
      <c r="ID37" s="16" t="e">
        <f>IF(#REF!=14,68,0)</f>
        <v>#REF!</v>
      </c>
      <c r="IE37" s="16" t="e">
        <f>IF(#REF!=15,65,0)</f>
        <v>#REF!</v>
      </c>
      <c r="IF37" s="16" t="e">
        <f>IF(#REF!=16,63,0)</f>
        <v>#REF!</v>
      </c>
      <c r="IG37" s="16" t="e">
        <f>IF(#REF!=17,60,0)</f>
        <v>#REF!</v>
      </c>
      <c r="IH37" s="16" t="e">
        <f>IF(#REF!=18,58,0)</f>
        <v>#REF!</v>
      </c>
      <c r="II37" s="16" t="e">
        <f>IF(#REF!=19,55,0)</f>
        <v>#REF!</v>
      </c>
      <c r="IJ37" s="16" t="e">
        <f>IF(#REF!=20,53,0)</f>
        <v>#REF!</v>
      </c>
      <c r="IK37" s="16" t="e">
        <f>IF(#REF!&gt;20,0,0)</f>
        <v>#REF!</v>
      </c>
      <c r="IL37" s="16" t="e">
        <f>IF(#REF!="сх",0,0)</f>
        <v>#REF!</v>
      </c>
      <c r="IM37" s="16" t="e">
        <f t="shared" si="8"/>
        <v>#REF!</v>
      </c>
      <c r="IN37" s="14"/>
      <c r="IO37" s="14"/>
      <c r="IP37" s="14"/>
      <c r="IQ37" s="14"/>
      <c r="IR37" s="14"/>
      <c r="IS37" s="14"/>
      <c r="IT37" s="14"/>
      <c r="IU37" s="14"/>
      <c r="IV37" s="14"/>
    </row>
    <row r="38" spans="1:256" s="17" customFormat="1" ht="35.25">
      <c r="A38" s="52">
        <v>28</v>
      </c>
      <c r="B38" s="53">
        <v>477</v>
      </c>
      <c r="C38" s="62" t="s">
        <v>97</v>
      </c>
      <c r="D38" s="53" t="s">
        <v>30</v>
      </c>
      <c r="E38" s="54" t="s">
        <v>58</v>
      </c>
      <c r="F38" s="66" t="s">
        <v>88</v>
      </c>
      <c r="G38" s="62" t="s">
        <v>112</v>
      </c>
      <c r="H38" s="53" t="s">
        <v>41</v>
      </c>
      <c r="I38" s="13" t="e">
        <f>#REF!+#REF!</f>
        <v>#REF!</v>
      </c>
      <c r="J38" s="14"/>
      <c r="K38" s="15"/>
      <c r="L38" s="14" t="e">
        <f>IF(#REF!=1,25,0)</f>
        <v>#REF!</v>
      </c>
      <c r="M38" s="14" t="e">
        <f>IF(#REF!=2,22,0)</f>
        <v>#REF!</v>
      </c>
      <c r="N38" s="14" t="e">
        <f>IF(#REF!=3,20,0)</f>
        <v>#REF!</v>
      </c>
      <c r="O38" s="14" t="e">
        <f>IF(#REF!=4,18,0)</f>
        <v>#REF!</v>
      </c>
      <c r="P38" s="14" t="e">
        <f>IF(#REF!=5,16,0)</f>
        <v>#REF!</v>
      </c>
      <c r="Q38" s="14" t="e">
        <f>IF(#REF!=6,15,0)</f>
        <v>#REF!</v>
      </c>
      <c r="R38" s="14" t="e">
        <f>IF(#REF!=7,14,0)</f>
        <v>#REF!</v>
      </c>
      <c r="S38" s="14" t="e">
        <f>IF(#REF!=8,13,0)</f>
        <v>#REF!</v>
      </c>
      <c r="T38" s="14" t="e">
        <f>IF(#REF!=9,12,0)</f>
        <v>#REF!</v>
      </c>
      <c r="U38" s="14" t="e">
        <f>IF(#REF!=10,11,0)</f>
        <v>#REF!</v>
      </c>
      <c r="V38" s="14" t="e">
        <f>IF(#REF!=11,10,0)</f>
        <v>#REF!</v>
      </c>
      <c r="W38" s="14" t="e">
        <f>IF(#REF!=12,9,0)</f>
        <v>#REF!</v>
      </c>
      <c r="X38" s="14" t="e">
        <f>IF(#REF!=13,8,0)</f>
        <v>#REF!</v>
      </c>
      <c r="Y38" s="14" t="e">
        <f>IF(#REF!=14,7,0)</f>
        <v>#REF!</v>
      </c>
      <c r="Z38" s="14" t="e">
        <f>IF(#REF!=15,6,0)</f>
        <v>#REF!</v>
      </c>
      <c r="AA38" s="14" t="e">
        <f>IF(#REF!=16,5,0)</f>
        <v>#REF!</v>
      </c>
      <c r="AB38" s="14" t="e">
        <f>IF(#REF!=17,4,0)</f>
        <v>#REF!</v>
      </c>
      <c r="AC38" s="14" t="e">
        <f>IF(#REF!=18,3,0)</f>
        <v>#REF!</v>
      </c>
      <c r="AD38" s="14" t="e">
        <f>IF(#REF!=19,2,0)</f>
        <v>#REF!</v>
      </c>
      <c r="AE38" s="14" t="e">
        <f>IF(#REF!=20,1,0)</f>
        <v>#REF!</v>
      </c>
      <c r="AF38" s="14" t="e">
        <f>IF(#REF!&gt;20,0,0)</f>
        <v>#REF!</v>
      </c>
      <c r="AG38" s="14" t="e">
        <f>IF(#REF!="сх",0,0)</f>
        <v>#REF!</v>
      </c>
      <c r="AH38" s="14" t="e">
        <f t="shared" si="0"/>
        <v>#REF!</v>
      </c>
      <c r="AI38" s="14" t="e">
        <f>IF(#REF!=1,25,0)</f>
        <v>#REF!</v>
      </c>
      <c r="AJ38" s="14" t="e">
        <f>IF(#REF!=2,22,0)</f>
        <v>#REF!</v>
      </c>
      <c r="AK38" s="14" t="e">
        <f>IF(#REF!=3,20,0)</f>
        <v>#REF!</v>
      </c>
      <c r="AL38" s="14" t="e">
        <f>IF(#REF!=4,18,0)</f>
        <v>#REF!</v>
      </c>
      <c r="AM38" s="14" t="e">
        <f>IF(#REF!=5,16,0)</f>
        <v>#REF!</v>
      </c>
      <c r="AN38" s="14" t="e">
        <f>IF(#REF!=6,15,0)</f>
        <v>#REF!</v>
      </c>
      <c r="AO38" s="14" t="e">
        <f>IF(#REF!=7,14,0)</f>
        <v>#REF!</v>
      </c>
      <c r="AP38" s="14" t="e">
        <f>IF(#REF!=8,13,0)</f>
        <v>#REF!</v>
      </c>
      <c r="AQ38" s="14" t="e">
        <f>IF(#REF!=9,12,0)</f>
        <v>#REF!</v>
      </c>
      <c r="AR38" s="14" t="e">
        <f>IF(#REF!=10,11,0)</f>
        <v>#REF!</v>
      </c>
      <c r="AS38" s="14" t="e">
        <f>IF(#REF!=11,10,0)</f>
        <v>#REF!</v>
      </c>
      <c r="AT38" s="14" t="e">
        <f>IF(#REF!=12,9,0)</f>
        <v>#REF!</v>
      </c>
      <c r="AU38" s="14" t="e">
        <f>IF(#REF!=13,8,0)</f>
        <v>#REF!</v>
      </c>
      <c r="AV38" s="14" t="e">
        <f>IF(#REF!=14,7,0)</f>
        <v>#REF!</v>
      </c>
      <c r="AW38" s="14" t="e">
        <f>IF(#REF!=15,6,0)</f>
        <v>#REF!</v>
      </c>
      <c r="AX38" s="14" t="e">
        <f>IF(#REF!=16,5,0)</f>
        <v>#REF!</v>
      </c>
      <c r="AY38" s="14" t="e">
        <f>IF(#REF!=17,4,0)</f>
        <v>#REF!</v>
      </c>
      <c r="AZ38" s="14" t="e">
        <f>IF(#REF!=18,3,0)</f>
        <v>#REF!</v>
      </c>
      <c r="BA38" s="14" t="e">
        <f>IF(#REF!=19,2,0)</f>
        <v>#REF!</v>
      </c>
      <c r="BB38" s="14" t="e">
        <f>IF(#REF!=20,1,0)</f>
        <v>#REF!</v>
      </c>
      <c r="BC38" s="14" t="e">
        <f>IF(#REF!&gt;20,0,0)</f>
        <v>#REF!</v>
      </c>
      <c r="BD38" s="14" t="e">
        <f>IF(#REF!="сх",0,0)</f>
        <v>#REF!</v>
      </c>
      <c r="BE38" s="14" t="e">
        <f t="shared" si="1"/>
        <v>#REF!</v>
      </c>
      <c r="BF38" s="14" t="e">
        <f>IF(#REF!=1,45,0)</f>
        <v>#REF!</v>
      </c>
      <c r="BG38" s="14" t="e">
        <f>IF(#REF!=2,42,0)</f>
        <v>#REF!</v>
      </c>
      <c r="BH38" s="14" t="e">
        <f>IF(#REF!=3,40,0)</f>
        <v>#REF!</v>
      </c>
      <c r="BI38" s="14" t="e">
        <f>IF(#REF!=4,38,0)</f>
        <v>#REF!</v>
      </c>
      <c r="BJ38" s="14" t="e">
        <f>IF(#REF!=5,36,0)</f>
        <v>#REF!</v>
      </c>
      <c r="BK38" s="14" t="e">
        <f>IF(#REF!=6,35,0)</f>
        <v>#REF!</v>
      </c>
      <c r="BL38" s="14" t="e">
        <f>IF(#REF!=7,34,0)</f>
        <v>#REF!</v>
      </c>
      <c r="BM38" s="14" t="e">
        <f>IF(#REF!=8,33,0)</f>
        <v>#REF!</v>
      </c>
      <c r="BN38" s="14" t="e">
        <f>IF(#REF!=9,32,0)</f>
        <v>#REF!</v>
      </c>
      <c r="BO38" s="14" t="e">
        <f>IF(#REF!=10,31,0)</f>
        <v>#REF!</v>
      </c>
      <c r="BP38" s="14" t="e">
        <f>IF(#REF!=11,30,0)</f>
        <v>#REF!</v>
      </c>
      <c r="BQ38" s="14" t="e">
        <f>IF(#REF!=12,29,0)</f>
        <v>#REF!</v>
      </c>
      <c r="BR38" s="14" t="e">
        <f>IF(#REF!=13,28,0)</f>
        <v>#REF!</v>
      </c>
      <c r="BS38" s="14" t="e">
        <f>IF(#REF!=14,27,0)</f>
        <v>#REF!</v>
      </c>
      <c r="BT38" s="14" t="e">
        <f>IF(#REF!=15,26,0)</f>
        <v>#REF!</v>
      </c>
      <c r="BU38" s="14" t="e">
        <f>IF(#REF!=16,25,0)</f>
        <v>#REF!</v>
      </c>
      <c r="BV38" s="14" t="e">
        <f>IF(#REF!=17,24,0)</f>
        <v>#REF!</v>
      </c>
      <c r="BW38" s="14" t="e">
        <f>IF(#REF!=18,23,0)</f>
        <v>#REF!</v>
      </c>
      <c r="BX38" s="14" t="e">
        <f>IF(#REF!=19,22,0)</f>
        <v>#REF!</v>
      </c>
      <c r="BY38" s="14" t="e">
        <f>IF(#REF!=20,21,0)</f>
        <v>#REF!</v>
      </c>
      <c r="BZ38" s="14" t="e">
        <f>IF(#REF!=21,20,0)</f>
        <v>#REF!</v>
      </c>
      <c r="CA38" s="14" t="e">
        <f>IF(#REF!=22,19,0)</f>
        <v>#REF!</v>
      </c>
      <c r="CB38" s="14" t="e">
        <f>IF(#REF!=23,18,0)</f>
        <v>#REF!</v>
      </c>
      <c r="CC38" s="14" t="e">
        <f>IF(#REF!=24,17,0)</f>
        <v>#REF!</v>
      </c>
      <c r="CD38" s="14" t="e">
        <f>IF(#REF!=25,16,0)</f>
        <v>#REF!</v>
      </c>
      <c r="CE38" s="14" t="e">
        <f>IF(#REF!=26,15,0)</f>
        <v>#REF!</v>
      </c>
      <c r="CF38" s="14" t="e">
        <f>IF(#REF!=27,14,0)</f>
        <v>#REF!</v>
      </c>
      <c r="CG38" s="14" t="e">
        <f>IF(#REF!=28,13,0)</f>
        <v>#REF!</v>
      </c>
      <c r="CH38" s="14" t="e">
        <f>IF(#REF!=29,12,0)</f>
        <v>#REF!</v>
      </c>
      <c r="CI38" s="14" t="e">
        <f>IF(#REF!=30,11,0)</f>
        <v>#REF!</v>
      </c>
      <c r="CJ38" s="14" t="e">
        <f>IF(#REF!=31,10,0)</f>
        <v>#REF!</v>
      </c>
      <c r="CK38" s="14" t="e">
        <f>IF(#REF!=32,9,0)</f>
        <v>#REF!</v>
      </c>
      <c r="CL38" s="14" t="e">
        <f>IF(#REF!=33,8,0)</f>
        <v>#REF!</v>
      </c>
      <c r="CM38" s="14" t="e">
        <f>IF(#REF!=34,7,0)</f>
        <v>#REF!</v>
      </c>
      <c r="CN38" s="14" t="e">
        <f>IF(#REF!=35,6,0)</f>
        <v>#REF!</v>
      </c>
      <c r="CO38" s="14" t="e">
        <f>IF(#REF!=36,5,0)</f>
        <v>#REF!</v>
      </c>
      <c r="CP38" s="14" t="e">
        <f>IF(#REF!=37,4,0)</f>
        <v>#REF!</v>
      </c>
      <c r="CQ38" s="14" t="e">
        <f>IF(#REF!=38,3,0)</f>
        <v>#REF!</v>
      </c>
      <c r="CR38" s="14" t="e">
        <f>IF(#REF!=39,2,0)</f>
        <v>#REF!</v>
      </c>
      <c r="CS38" s="14" t="e">
        <f>IF(#REF!=40,1,0)</f>
        <v>#REF!</v>
      </c>
      <c r="CT38" s="14" t="e">
        <f>IF(#REF!&gt;20,0,0)</f>
        <v>#REF!</v>
      </c>
      <c r="CU38" s="14" t="e">
        <f>IF(#REF!="сх",0,0)</f>
        <v>#REF!</v>
      </c>
      <c r="CV38" s="14" t="e">
        <f t="shared" si="2"/>
        <v>#REF!</v>
      </c>
      <c r="CW38" s="14" t="e">
        <f>IF(#REF!=1,45,0)</f>
        <v>#REF!</v>
      </c>
      <c r="CX38" s="14" t="e">
        <f>IF(#REF!=2,42,0)</f>
        <v>#REF!</v>
      </c>
      <c r="CY38" s="14" t="e">
        <f>IF(#REF!=3,40,0)</f>
        <v>#REF!</v>
      </c>
      <c r="CZ38" s="14" t="e">
        <f>IF(#REF!=4,38,0)</f>
        <v>#REF!</v>
      </c>
      <c r="DA38" s="14" t="e">
        <f>IF(#REF!=5,36,0)</f>
        <v>#REF!</v>
      </c>
      <c r="DB38" s="14" t="e">
        <f>IF(#REF!=6,35,0)</f>
        <v>#REF!</v>
      </c>
      <c r="DC38" s="14" t="e">
        <f>IF(#REF!=7,34,0)</f>
        <v>#REF!</v>
      </c>
      <c r="DD38" s="14" t="e">
        <f>IF(#REF!=8,33,0)</f>
        <v>#REF!</v>
      </c>
      <c r="DE38" s="14" t="e">
        <f>IF(#REF!=9,32,0)</f>
        <v>#REF!</v>
      </c>
      <c r="DF38" s="14" t="e">
        <f>IF(#REF!=10,31,0)</f>
        <v>#REF!</v>
      </c>
      <c r="DG38" s="14" t="e">
        <f>IF(#REF!=11,30,0)</f>
        <v>#REF!</v>
      </c>
      <c r="DH38" s="14" t="e">
        <f>IF(#REF!=12,29,0)</f>
        <v>#REF!</v>
      </c>
      <c r="DI38" s="14" t="e">
        <f>IF(#REF!=13,28,0)</f>
        <v>#REF!</v>
      </c>
      <c r="DJ38" s="14" t="e">
        <f>IF(#REF!=14,27,0)</f>
        <v>#REF!</v>
      </c>
      <c r="DK38" s="14" t="e">
        <f>IF(#REF!=15,26,0)</f>
        <v>#REF!</v>
      </c>
      <c r="DL38" s="14" t="e">
        <f>IF(#REF!=16,25,0)</f>
        <v>#REF!</v>
      </c>
      <c r="DM38" s="14" t="e">
        <f>IF(#REF!=17,24,0)</f>
        <v>#REF!</v>
      </c>
      <c r="DN38" s="14" t="e">
        <f>IF(#REF!=18,23,0)</f>
        <v>#REF!</v>
      </c>
      <c r="DO38" s="14" t="e">
        <f>IF(#REF!=19,22,0)</f>
        <v>#REF!</v>
      </c>
      <c r="DP38" s="14" t="e">
        <f>IF(#REF!=20,21,0)</f>
        <v>#REF!</v>
      </c>
      <c r="DQ38" s="14" t="e">
        <f>IF(#REF!=21,20,0)</f>
        <v>#REF!</v>
      </c>
      <c r="DR38" s="14" t="e">
        <f>IF(#REF!=22,19,0)</f>
        <v>#REF!</v>
      </c>
      <c r="DS38" s="14" t="e">
        <f>IF(#REF!=23,18,0)</f>
        <v>#REF!</v>
      </c>
      <c r="DT38" s="14" t="e">
        <f>IF(#REF!=24,17,0)</f>
        <v>#REF!</v>
      </c>
      <c r="DU38" s="14" t="e">
        <f>IF(#REF!=25,16,0)</f>
        <v>#REF!</v>
      </c>
      <c r="DV38" s="14" t="e">
        <f>IF(#REF!=26,15,0)</f>
        <v>#REF!</v>
      </c>
      <c r="DW38" s="14" t="e">
        <f>IF(#REF!=27,14,0)</f>
        <v>#REF!</v>
      </c>
      <c r="DX38" s="14" t="e">
        <f>IF(#REF!=28,13,0)</f>
        <v>#REF!</v>
      </c>
      <c r="DY38" s="14" t="e">
        <f>IF(#REF!=29,12,0)</f>
        <v>#REF!</v>
      </c>
      <c r="DZ38" s="14" t="e">
        <f>IF(#REF!=30,11,0)</f>
        <v>#REF!</v>
      </c>
      <c r="EA38" s="14" t="e">
        <f>IF(#REF!=31,10,0)</f>
        <v>#REF!</v>
      </c>
      <c r="EB38" s="14" t="e">
        <f>IF(#REF!=32,9,0)</f>
        <v>#REF!</v>
      </c>
      <c r="EC38" s="14" t="e">
        <f>IF(#REF!=33,8,0)</f>
        <v>#REF!</v>
      </c>
      <c r="ED38" s="14" t="e">
        <f>IF(#REF!=34,7,0)</f>
        <v>#REF!</v>
      </c>
      <c r="EE38" s="14" t="e">
        <f>IF(#REF!=35,6,0)</f>
        <v>#REF!</v>
      </c>
      <c r="EF38" s="14" t="e">
        <f>IF(#REF!=36,5,0)</f>
        <v>#REF!</v>
      </c>
      <c r="EG38" s="14" t="e">
        <f>IF(#REF!=37,4,0)</f>
        <v>#REF!</v>
      </c>
      <c r="EH38" s="14" t="e">
        <f>IF(#REF!=38,3,0)</f>
        <v>#REF!</v>
      </c>
      <c r="EI38" s="14" t="e">
        <f>IF(#REF!=39,2,0)</f>
        <v>#REF!</v>
      </c>
      <c r="EJ38" s="14" t="e">
        <f>IF(#REF!=40,1,0)</f>
        <v>#REF!</v>
      </c>
      <c r="EK38" s="14" t="e">
        <f>IF(#REF!&gt;20,0,0)</f>
        <v>#REF!</v>
      </c>
      <c r="EL38" s="14" t="e">
        <f>IF(#REF!="сх",0,0)</f>
        <v>#REF!</v>
      </c>
      <c r="EM38" s="14" t="e">
        <f t="shared" si="3"/>
        <v>#REF!</v>
      </c>
      <c r="EN38" s="14"/>
      <c r="EO38" s="14" t="e">
        <f>IF(#REF!="сх","ноль",IF(#REF!&gt;0,#REF!,"Ноль"))</f>
        <v>#REF!</v>
      </c>
      <c r="EP38" s="14" t="e">
        <f>IF(#REF!="сх","ноль",IF(#REF!&gt;0,#REF!,"Ноль"))</f>
        <v>#REF!</v>
      </c>
      <c r="EQ38" s="14"/>
      <c r="ER38" s="14" t="e">
        <f t="shared" si="4"/>
        <v>#REF!</v>
      </c>
      <c r="ES38" s="14" t="e">
        <f>IF(#REF!=#REF!,IF(#REF!&lt;#REF!,#REF!,EW38),#REF!)</f>
        <v>#REF!</v>
      </c>
      <c r="ET38" s="14" t="e">
        <f>IF(#REF!=#REF!,IF(#REF!&lt;#REF!,0,1))</f>
        <v>#REF!</v>
      </c>
      <c r="EU38" s="14" t="e">
        <f>IF(AND(ER38&gt;=21,ER38&lt;&gt;0),ER38,IF(#REF!&lt;#REF!,"СТОП",ES38+ET38))</f>
        <v>#REF!</v>
      </c>
      <c r="EV38" s="14"/>
      <c r="EW38" s="14">
        <v>15</v>
      </c>
      <c r="EX38" s="14">
        <v>16</v>
      </c>
      <c r="EY38" s="14"/>
      <c r="EZ38" s="16" t="e">
        <f>IF(#REF!=1,25,0)</f>
        <v>#REF!</v>
      </c>
      <c r="FA38" s="16" t="e">
        <f>IF(#REF!=2,22,0)</f>
        <v>#REF!</v>
      </c>
      <c r="FB38" s="16" t="e">
        <f>IF(#REF!=3,20,0)</f>
        <v>#REF!</v>
      </c>
      <c r="FC38" s="16" t="e">
        <f>IF(#REF!=4,18,0)</f>
        <v>#REF!</v>
      </c>
      <c r="FD38" s="16" t="e">
        <f>IF(#REF!=5,16,0)</f>
        <v>#REF!</v>
      </c>
      <c r="FE38" s="16" t="e">
        <f>IF(#REF!=6,15,0)</f>
        <v>#REF!</v>
      </c>
      <c r="FF38" s="16" t="e">
        <f>IF(#REF!=7,14,0)</f>
        <v>#REF!</v>
      </c>
      <c r="FG38" s="16" t="e">
        <f>IF(#REF!=8,13,0)</f>
        <v>#REF!</v>
      </c>
      <c r="FH38" s="16" t="e">
        <f>IF(#REF!=9,12,0)</f>
        <v>#REF!</v>
      </c>
      <c r="FI38" s="16" t="e">
        <f>IF(#REF!=10,11,0)</f>
        <v>#REF!</v>
      </c>
      <c r="FJ38" s="16" t="e">
        <f>IF(#REF!=11,10,0)</f>
        <v>#REF!</v>
      </c>
      <c r="FK38" s="16" t="e">
        <f>IF(#REF!=12,9,0)</f>
        <v>#REF!</v>
      </c>
      <c r="FL38" s="16" t="e">
        <f>IF(#REF!=13,8,0)</f>
        <v>#REF!</v>
      </c>
      <c r="FM38" s="16" t="e">
        <f>IF(#REF!=14,7,0)</f>
        <v>#REF!</v>
      </c>
      <c r="FN38" s="16" t="e">
        <f>IF(#REF!=15,6,0)</f>
        <v>#REF!</v>
      </c>
      <c r="FO38" s="16" t="e">
        <f>IF(#REF!=16,5,0)</f>
        <v>#REF!</v>
      </c>
      <c r="FP38" s="16" t="e">
        <f>IF(#REF!=17,4,0)</f>
        <v>#REF!</v>
      </c>
      <c r="FQ38" s="16" t="e">
        <f>IF(#REF!=18,3,0)</f>
        <v>#REF!</v>
      </c>
      <c r="FR38" s="16" t="e">
        <f>IF(#REF!=19,2,0)</f>
        <v>#REF!</v>
      </c>
      <c r="FS38" s="16" t="e">
        <f>IF(#REF!=20,1,0)</f>
        <v>#REF!</v>
      </c>
      <c r="FT38" s="16" t="e">
        <f>IF(#REF!&gt;20,0,0)</f>
        <v>#REF!</v>
      </c>
      <c r="FU38" s="16" t="e">
        <f>IF(#REF!="сх",0,0)</f>
        <v>#REF!</v>
      </c>
      <c r="FV38" s="16" t="e">
        <f t="shared" si="5"/>
        <v>#REF!</v>
      </c>
      <c r="FW38" s="16" t="e">
        <f>IF(#REF!=1,25,0)</f>
        <v>#REF!</v>
      </c>
      <c r="FX38" s="16" t="e">
        <f>IF(#REF!=2,22,0)</f>
        <v>#REF!</v>
      </c>
      <c r="FY38" s="16" t="e">
        <f>IF(#REF!=3,20,0)</f>
        <v>#REF!</v>
      </c>
      <c r="FZ38" s="16" t="e">
        <f>IF(#REF!=4,18,0)</f>
        <v>#REF!</v>
      </c>
      <c r="GA38" s="16" t="e">
        <f>IF(#REF!=5,16,0)</f>
        <v>#REF!</v>
      </c>
      <c r="GB38" s="16" t="e">
        <f>IF(#REF!=6,15,0)</f>
        <v>#REF!</v>
      </c>
      <c r="GC38" s="16" t="e">
        <f>IF(#REF!=7,14,0)</f>
        <v>#REF!</v>
      </c>
      <c r="GD38" s="16" t="e">
        <f>IF(#REF!=8,13,0)</f>
        <v>#REF!</v>
      </c>
      <c r="GE38" s="16" t="e">
        <f>IF(#REF!=9,12,0)</f>
        <v>#REF!</v>
      </c>
      <c r="GF38" s="16" t="e">
        <f>IF(#REF!=10,11,0)</f>
        <v>#REF!</v>
      </c>
      <c r="GG38" s="16" t="e">
        <f>IF(#REF!=11,10,0)</f>
        <v>#REF!</v>
      </c>
      <c r="GH38" s="16" t="e">
        <f>IF(#REF!=12,9,0)</f>
        <v>#REF!</v>
      </c>
      <c r="GI38" s="16" t="e">
        <f>IF(#REF!=13,8,0)</f>
        <v>#REF!</v>
      </c>
      <c r="GJ38" s="16" t="e">
        <f>IF(#REF!=14,7,0)</f>
        <v>#REF!</v>
      </c>
      <c r="GK38" s="16" t="e">
        <f>IF(#REF!=15,6,0)</f>
        <v>#REF!</v>
      </c>
      <c r="GL38" s="16" t="e">
        <f>IF(#REF!=16,5,0)</f>
        <v>#REF!</v>
      </c>
      <c r="GM38" s="16" t="e">
        <f>IF(#REF!=17,4,0)</f>
        <v>#REF!</v>
      </c>
      <c r="GN38" s="16" t="e">
        <f>IF(#REF!=18,3,0)</f>
        <v>#REF!</v>
      </c>
      <c r="GO38" s="16" t="e">
        <f>IF(#REF!=19,2,0)</f>
        <v>#REF!</v>
      </c>
      <c r="GP38" s="16" t="e">
        <f>IF(#REF!=20,1,0)</f>
        <v>#REF!</v>
      </c>
      <c r="GQ38" s="16" t="e">
        <f>IF(#REF!&gt;20,0,0)</f>
        <v>#REF!</v>
      </c>
      <c r="GR38" s="16" t="e">
        <f>IF(#REF!="сх",0,0)</f>
        <v>#REF!</v>
      </c>
      <c r="GS38" s="16" t="e">
        <f t="shared" si="6"/>
        <v>#REF!</v>
      </c>
      <c r="GT38" s="16" t="e">
        <f>IF(#REF!=1,100,0)</f>
        <v>#REF!</v>
      </c>
      <c r="GU38" s="16" t="e">
        <f>IF(#REF!=2,98,0)</f>
        <v>#REF!</v>
      </c>
      <c r="GV38" s="16" t="e">
        <f>IF(#REF!=3,95,0)</f>
        <v>#REF!</v>
      </c>
      <c r="GW38" s="16" t="e">
        <f>IF(#REF!=4,93,0)</f>
        <v>#REF!</v>
      </c>
      <c r="GX38" s="16" t="e">
        <f>IF(#REF!=5,90,0)</f>
        <v>#REF!</v>
      </c>
      <c r="GY38" s="16" t="e">
        <f>IF(#REF!=6,88,0)</f>
        <v>#REF!</v>
      </c>
      <c r="GZ38" s="16" t="e">
        <f>IF(#REF!=7,85,0)</f>
        <v>#REF!</v>
      </c>
      <c r="HA38" s="16" t="e">
        <f>IF(#REF!=8,83,0)</f>
        <v>#REF!</v>
      </c>
      <c r="HB38" s="16" t="e">
        <f>IF(#REF!=9,80,0)</f>
        <v>#REF!</v>
      </c>
      <c r="HC38" s="16" t="e">
        <f>IF(#REF!=10,78,0)</f>
        <v>#REF!</v>
      </c>
      <c r="HD38" s="16" t="e">
        <f>IF(#REF!=11,75,0)</f>
        <v>#REF!</v>
      </c>
      <c r="HE38" s="16" t="e">
        <f>IF(#REF!=12,73,0)</f>
        <v>#REF!</v>
      </c>
      <c r="HF38" s="16" t="e">
        <f>IF(#REF!=13,70,0)</f>
        <v>#REF!</v>
      </c>
      <c r="HG38" s="16" t="e">
        <f>IF(#REF!=14,68,0)</f>
        <v>#REF!</v>
      </c>
      <c r="HH38" s="16" t="e">
        <f>IF(#REF!=15,65,0)</f>
        <v>#REF!</v>
      </c>
      <c r="HI38" s="16" t="e">
        <f>IF(#REF!=16,63,0)</f>
        <v>#REF!</v>
      </c>
      <c r="HJ38" s="16" t="e">
        <f>IF(#REF!=17,60,0)</f>
        <v>#REF!</v>
      </c>
      <c r="HK38" s="16" t="e">
        <f>IF(#REF!=18,58,0)</f>
        <v>#REF!</v>
      </c>
      <c r="HL38" s="16" t="e">
        <f>IF(#REF!=19,55,0)</f>
        <v>#REF!</v>
      </c>
      <c r="HM38" s="16" t="e">
        <f>IF(#REF!=20,53,0)</f>
        <v>#REF!</v>
      </c>
      <c r="HN38" s="16" t="e">
        <f>IF(#REF!&gt;20,0,0)</f>
        <v>#REF!</v>
      </c>
      <c r="HO38" s="16" t="e">
        <f>IF(#REF!="сх",0,0)</f>
        <v>#REF!</v>
      </c>
      <c r="HP38" s="16" t="e">
        <f t="shared" si="7"/>
        <v>#REF!</v>
      </c>
      <c r="HQ38" s="16" t="e">
        <f>IF(#REF!=1,100,0)</f>
        <v>#REF!</v>
      </c>
      <c r="HR38" s="16" t="e">
        <f>IF(#REF!=2,98,0)</f>
        <v>#REF!</v>
      </c>
      <c r="HS38" s="16" t="e">
        <f>IF(#REF!=3,95,0)</f>
        <v>#REF!</v>
      </c>
      <c r="HT38" s="16" t="e">
        <f>IF(#REF!=4,93,0)</f>
        <v>#REF!</v>
      </c>
      <c r="HU38" s="16" t="e">
        <f>IF(#REF!=5,90,0)</f>
        <v>#REF!</v>
      </c>
      <c r="HV38" s="16" t="e">
        <f>IF(#REF!=6,88,0)</f>
        <v>#REF!</v>
      </c>
      <c r="HW38" s="16" t="e">
        <f>IF(#REF!=7,85,0)</f>
        <v>#REF!</v>
      </c>
      <c r="HX38" s="16" t="e">
        <f>IF(#REF!=8,83,0)</f>
        <v>#REF!</v>
      </c>
      <c r="HY38" s="16" t="e">
        <f>IF(#REF!=9,80,0)</f>
        <v>#REF!</v>
      </c>
      <c r="HZ38" s="16" t="e">
        <f>IF(#REF!=10,78,0)</f>
        <v>#REF!</v>
      </c>
      <c r="IA38" s="16" t="e">
        <f>IF(#REF!=11,75,0)</f>
        <v>#REF!</v>
      </c>
      <c r="IB38" s="16" t="e">
        <f>IF(#REF!=12,73,0)</f>
        <v>#REF!</v>
      </c>
      <c r="IC38" s="16" t="e">
        <f>IF(#REF!=13,70,0)</f>
        <v>#REF!</v>
      </c>
      <c r="ID38" s="16" t="e">
        <f>IF(#REF!=14,68,0)</f>
        <v>#REF!</v>
      </c>
      <c r="IE38" s="16" t="e">
        <f>IF(#REF!=15,65,0)</f>
        <v>#REF!</v>
      </c>
      <c r="IF38" s="16" t="e">
        <f>IF(#REF!=16,63,0)</f>
        <v>#REF!</v>
      </c>
      <c r="IG38" s="16" t="e">
        <f>IF(#REF!=17,60,0)</f>
        <v>#REF!</v>
      </c>
      <c r="IH38" s="16" t="e">
        <f>IF(#REF!=18,58,0)</f>
        <v>#REF!</v>
      </c>
      <c r="II38" s="16" t="e">
        <f>IF(#REF!=19,55,0)</f>
        <v>#REF!</v>
      </c>
      <c r="IJ38" s="16" t="e">
        <f>IF(#REF!=20,53,0)</f>
        <v>#REF!</v>
      </c>
      <c r="IK38" s="16" t="e">
        <f>IF(#REF!&gt;20,0,0)</f>
        <v>#REF!</v>
      </c>
      <c r="IL38" s="16" t="e">
        <f>IF(#REF!="сх",0,0)</f>
        <v>#REF!</v>
      </c>
      <c r="IM38" s="16" t="e">
        <f t="shared" si="8"/>
        <v>#REF!</v>
      </c>
      <c r="IN38" s="14"/>
      <c r="IO38" s="14"/>
      <c r="IP38" s="14"/>
      <c r="IQ38" s="14"/>
      <c r="IR38" s="14"/>
      <c r="IS38" s="14"/>
      <c r="IT38" s="14"/>
      <c r="IU38" s="14"/>
      <c r="IV38" s="14"/>
    </row>
    <row r="39" spans="1:256" s="17" customFormat="1" ht="36" thickBot="1">
      <c r="A39" s="55">
        <v>29</v>
      </c>
      <c r="B39" s="56">
        <v>555</v>
      </c>
      <c r="C39" s="63" t="s">
        <v>38</v>
      </c>
      <c r="D39" s="56" t="s">
        <v>30</v>
      </c>
      <c r="E39" s="57" t="s">
        <v>86</v>
      </c>
      <c r="F39" s="67" t="s">
        <v>64</v>
      </c>
      <c r="G39" s="63" t="s">
        <v>65</v>
      </c>
      <c r="H39" s="56" t="s">
        <v>62</v>
      </c>
      <c r="I39" s="13" t="e">
        <f>#REF!+#REF!</f>
        <v>#REF!</v>
      </c>
      <c r="J39" s="14"/>
      <c r="K39" s="15"/>
      <c r="L39" s="14" t="e">
        <f>IF(#REF!=1,25,0)</f>
        <v>#REF!</v>
      </c>
      <c r="M39" s="14" t="e">
        <f>IF(#REF!=2,22,0)</f>
        <v>#REF!</v>
      </c>
      <c r="N39" s="14" t="e">
        <f>IF(#REF!=3,20,0)</f>
        <v>#REF!</v>
      </c>
      <c r="O39" s="14" t="e">
        <f>IF(#REF!=4,18,0)</f>
        <v>#REF!</v>
      </c>
      <c r="P39" s="14" t="e">
        <f>IF(#REF!=5,16,0)</f>
        <v>#REF!</v>
      </c>
      <c r="Q39" s="14" t="e">
        <f>IF(#REF!=6,15,0)</f>
        <v>#REF!</v>
      </c>
      <c r="R39" s="14" t="e">
        <f>IF(#REF!=7,14,0)</f>
        <v>#REF!</v>
      </c>
      <c r="S39" s="14" t="e">
        <f>IF(#REF!=8,13,0)</f>
        <v>#REF!</v>
      </c>
      <c r="T39" s="14" t="e">
        <f>IF(#REF!=9,12,0)</f>
        <v>#REF!</v>
      </c>
      <c r="U39" s="14" t="e">
        <f>IF(#REF!=10,11,0)</f>
        <v>#REF!</v>
      </c>
      <c r="V39" s="14" t="e">
        <f>IF(#REF!=11,10,0)</f>
        <v>#REF!</v>
      </c>
      <c r="W39" s="14" t="e">
        <f>IF(#REF!=12,9,0)</f>
        <v>#REF!</v>
      </c>
      <c r="X39" s="14" t="e">
        <f>IF(#REF!=13,8,0)</f>
        <v>#REF!</v>
      </c>
      <c r="Y39" s="14" t="e">
        <f>IF(#REF!=14,7,0)</f>
        <v>#REF!</v>
      </c>
      <c r="Z39" s="14" t="e">
        <f>IF(#REF!=15,6,0)</f>
        <v>#REF!</v>
      </c>
      <c r="AA39" s="14" t="e">
        <f>IF(#REF!=16,5,0)</f>
        <v>#REF!</v>
      </c>
      <c r="AB39" s="14" t="e">
        <f>IF(#REF!=17,4,0)</f>
        <v>#REF!</v>
      </c>
      <c r="AC39" s="14" t="e">
        <f>IF(#REF!=18,3,0)</f>
        <v>#REF!</v>
      </c>
      <c r="AD39" s="14" t="e">
        <f>IF(#REF!=19,2,0)</f>
        <v>#REF!</v>
      </c>
      <c r="AE39" s="14" t="e">
        <f>IF(#REF!=20,1,0)</f>
        <v>#REF!</v>
      </c>
      <c r="AF39" s="14" t="e">
        <f>IF(#REF!&gt;20,0,0)</f>
        <v>#REF!</v>
      </c>
      <c r="AG39" s="14" t="e">
        <f>IF(#REF!="сх",0,0)</f>
        <v>#REF!</v>
      </c>
      <c r="AH39" s="14" t="e">
        <f t="shared" si="0"/>
        <v>#REF!</v>
      </c>
      <c r="AI39" s="14" t="e">
        <f>IF(#REF!=1,25,0)</f>
        <v>#REF!</v>
      </c>
      <c r="AJ39" s="14" t="e">
        <f>IF(#REF!=2,22,0)</f>
        <v>#REF!</v>
      </c>
      <c r="AK39" s="14" t="e">
        <f>IF(#REF!=3,20,0)</f>
        <v>#REF!</v>
      </c>
      <c r="AL39" s="14" t="e">
        <f>IF(#REF!=4,18,0)</f>
        <v>#REF!</v>
      </c>
      <c r="AM39" s="14" t="e">
        <f>IF(#REF!=5,16,0)</f>
        <v>#REF!</v>
      </c>
      <c r="AN39" s="14" t="e">
        <f>IF(#REF!=6,15,0)</f>
        <v>#REF!</v>
      </c>
      <c r="AO39" s="14" t="e">
        <f>IF(#REF!=7,14,0)</f>
        <v>#REF!</v>
      </c>
      <c r="AP39" s="14" t="e">
        <f>IF(#REF!=8,13,0)</f>
        <v>#REF!</v>
      </c>
      <c r="AQ39" s="14" t="e">
        <f>IF(#REF!=9,12,0)</f>
        <v>#REF!</v>
      </c>
      <c r="AR39" s="14" t="e">
        <f>IF(#REF!=10,11,0)</f>
        <v>#REF!</v>
      </c>
      <c r="AS39" s="14" t="e">
        <f>IF(#REF!=11,10,0)</f>
        <v>#REF!</v>
      </c>
      <c r="AT39" s="14" t="e">
        <f>IF(#REF!=12,9,0)</f>
        <v>#REF!</v>
      </c>
      <c r="AU39" s="14" t="e">
        <f>IF(#REF!=13,8,0)</f>
        <v>#REF!</v>
      </c>
      <c r="AV39" s="14" t="e">
        <f>IF(#REF!=14,7,0)</f>
        <v>#REF!</v>
      </c>
      <c r="AW39" s="14" t="e">
        <f>IF(#REF!=15,6,0)</f>
        <v>#REF!</v>
      </c>
      <c r="AX39" s="14" t="e">
        <f>IF(#REF!=16,5,0)</f>
        <v>#REF!</v>
      </c>
      <c r="AY39" s="14" t="e">
        <f>IF(#REF!=17,4,0)</f>
        <v>#REF!</v>
      </c>
      <c r="AZ39" s="14" t="e">
        <f>IF(#REF!=18,3,0)</f>
        <v>#REF!</v>
      </c>
      <c r="BA39" s="14" t="e">
        <f>IF(#REF!=19,2,0)</f>
        <v>#REF!</v>
      </c>
      <c r="BB39" s="14" t="e">
        <f>IF(#REF!=20,1,0)</f>
        <v>#REF!</v>
      </c>
      <c r="BC39" s="14" t="e">
        <f>IF(#REF!&gt;20,0,0)</f>
        <v>#REF!</v>
      </c>
      <c r="BD39" s="14" t="e">
        <f>IF(#REF!="сх",0,0)</f>
        <v>#REF!</v>
      </c>
      <c r="BE39" s="14" t="e">
        <f t="shared" si="1"/>
        <v>#REF!</v>
      </c>
      <c r="BF39" s="14" t="e">
        <f>IF(#REF!=1,45,0)</f>
        <v>#REF!</v>
      </c>
      <c r="BG39" s="14" t="e">
        <f>IF(#REF!=2,42,0)</f>
        <v>#REF!</v>
      </c>
      <c r="BH39" s="14" t="e">
        <f>IF(#REF!=3,40,0)</f>
        <v>#REF!</v>
      </c>
      <c r="BI39" s="14" t="e">
        <f>IF(#REF!=4,38,0)</f>
        <v>#REF!</v>
      </c>
      <c r="BJ39" s="14" t="e">
        <f>IF(#REF!=5,36,0)</f>
        <v>#REF!</v>
      </c>
      <c r="BK39" s="14" t="e">
        <f>IF(#REF!=6,35,0)</f>
        <v>#REF!</v>
      </c>
      <c r="BL39" s="14" t="e">
        <f>IF(#REF!=7,34,0)</f>
        <v>#REF!</v>
      </c>
      <c r="BM39" s="14" t="e">
        <f>IF(#REF!=8,33,0)</f>
        <v>#REF!</v>
      </c>
      <c r="BN39" s="14" t="e">
        <f>IF(#REF!=9,32,0)</f>
        <v>#REF!</v>
      </c>
      <c r="BO39" s="14" t="e">
        <f>IF(#REF!=10,31,0)</f>
        <v>#REF!</v>
      </c>
      <c r="BP39" s="14" t="e">
        <f>IF(#REF!=11,30,0)</f>
        <v>#REF!</v>
      </c>
      <c r="BQ39" s="14" t="e">
        <f>IF(#REF!=12,29,0)</f>
        <v>#REF!</v>
      </c>
      <c r="BR39" s="14" t="e">
        <f>IF(#REF!=13,28,0)</f>
        <v>#REF!</v>
      </c>
      <c r="BS39" s="14" t="e">
        <f>IF(#REF!=14,27,0)</f>
        <v>#REF!</v>
      </c>
      <c r="BT39" s="14" t="e">
        <f>IF(#REF!=15,26,0)</f>
        <v>#REF!</v>
      </c>
      <c r="BU39" s="14" t="e">
        <f>IF(#REF!=16,25,0)</f>
        <v>#REF!</v>
      </c>
      <c r="BV39" s="14" t="e">
        <f>IF(#REF!=17,24,0)</f>
        <v>#REF!</v>
      </c>
      <c r="BW39" s="14" t="e">
        <f>IF(#REF!=18,23,0)</f>
        <v>#REF!</v>
      </c>
      <c r="BX39" s="14" t="e">
        <f>IF(#REF!=19,22,0)</f>
        <v>#REF!</v>
      </c>
      <c r="BY39" s="14" t="e">
        <f>IF(#REF!=20,21,0)</f>
        <v>#REF!</v>
      </c>
      <c r="BZ39" s="14" t="e">
        <f>IF(#REF!=21,20,0)</f>
        <v>#REF!</v>
      </c>
      <c r="CA39" s="14" t="e">
        <f>IF(#REF!=22,19,0)</f>
        <v>#REF!</v>
      </c>
      <c r="CB39" s="14" t="e">
        <f>IF(#REF!=23,18,0)</f>
        <v>#REF!</v>
      </c>
      <c r="CC39" s="14" t="e">
        <f>IF(#REF!=24,17,0)</f>
        <v>#REF!</v>
      </c>
      <c r="CD39" s="14" t="e">
        <f>IF(#REF!=25,16,0)</f>
        <v>#REF!</v>
      </c>
      <c r="CE39" s="14" t="e">
        <f>IF(#REF!=26,15,0)</f>
        <v>#REF!</v>
      </c>
      <c r="CF39" s="14" t="e">
        <f>IF(#REF!=27,14,0)</f>
        <v>#REF!</v>
      </c>
      <c r="CG39" s="14" t="e">
        <f>IF(#REF!=28,13,0)</f>
        <v>#REF!</v>
      </c>
      <c r="CH39" s="14" t="e">
        <f>IF(#REF!=29,12,0)</f>
        <v>#REF!</v>
      </c>
      <c r="CI39" s="14" t="e">
        <f>IF(#REF!=30,11,0)</f>
        <v>#REF!</v>
      </c>
      <c r="CJ39" s="14" t="e">
        <f>IF(#REF!=31,10,0)</f>
        <v>#REF!</v>
      </c>
      <c r="CK39" s="14" t="e">
        <f>IF(#REF!=32,9,0)</f>
        <v>#REF!</v>
      </c>
      <c r="CL39" s="14" t="e">
        <f>IF(#REF!=33,8,0)</f>
        <v>#REF!</v>
      </c>
      <c r="CM39" s="14" t="e">
        <f>IF(#REF!=34,7,0)</f>
        <v>#REF!</v>
      </c>
      <c r="CN39" s="14" t="e">
        <f>IF(#REF!=35,6,0)</f>
        <v>#REF!</v>
      </c>
      <c r="CO39" s="14" t="e">
        <f>IF(#REF!=36,5,0)</f>
        <v>#REF!</v>
      </c>
      <c r="CP39" s="14" t="e">
        <f>IF(#REF!=37,4,0)</f>
        <v>#REF!</v>
      </c>
      <c r="CQ39" s="14" t="e">
        <f>IF(#REF!=38,3,0)</f>
        <v>#REF!</v>
      </c>
      <c r="CR39" s="14" t="e">
        <f>IF(#REF!=39,2,0)</f>
        <v>#REF!</v>
      </c>
      <c r="CS39" s="14" t="e">
        <f>IF(#REF!=40,1,0)</f>
        <v>#REF!</v>
      </c>
      <c r="CT39" s="14" t="e">
        <f>IF(#REF!&gt;20,0,0)</f>
        <v>#REF!</v>
      </c>
      <c r="CU39" s="14" t="e">
        <f>IF(#REF!="сх",0,0)</f>
        <v>#REF!</v>
      </c>
      <c r="CV39" s="14" t="e">
        <f t="shared" si="2"/>
        <v>#REF!</v>
      </c>
      <c r="CW39" s="14" t="e">
        <f>IF(#REF!=1,45,0)</f>
        <v>#REF!</v>
      </c>
      <c r="CX39" s="14" t="e">
        <f>IF(#REF!=2,42,0)</f>
        <v>#REF!</v>
      </c>
      <c r="CY39" s="14" t="e">
        <f>IF(#REF!=3,40,0)</f>
        <v>#REF!</v>
      </c>
      <c r="CZ39" s="14" t="e">
        <f>IF(#REF!=4,38,0)</f>
        <v>#REF!</v>
      </c>
      <c r="DA39" s="14" t="e">
        <f>IF(#REF!=5,36,0)</f>
        <v>#REF!</v>
      </c>
      <c r="DB39" s="14" t="e">
        <f>IF(#REF!=6,35,0)</f>
        <v>#REF!</v>
      </c>
      <c r="DC39" s="14" t="e">
        <f>IF(#REF!=7,34,0)</f>
        <v>#REF!</v>
      </c>
      <c r="DD39" s="14" t="e">
        <f>IF(#REF!=8,33,0)</f>
        <v>#REF!</v>
      </c>
      <c r="DE39" s="14" t="e">
        <f>IF(#REF!=9,32,0)</f>
        <v>#REF!</v>
      </c>
      <c r="DF39" s="14" t="e">
        <f>IF(#REF!=10,31,0)</f>
        <v>#REF!</v>
      </c>
      <c r="DG39" s="14" t="e">
        <f>IF(#REF!=11,30,0)</f>
        <v>#REF!</v>
      </c>
      <c r="DH39" s="14" t="e">
        <f>IF(#REF!=12,29,0)</f>
        <v>#REF!</v>
      </c>
      <c r="DI39" s="14" t="e">
        <f>IF(#REF!=13,28,0)</f>
        <v>#REF!</v>
      </c>
      <c r="DJ39" s="14" t="e">
        <f>IF(#REF!=14,27,0)</f>
        <v>#REF!</v>
      </c>
      <c r="DK39" s="14" t="e">
        <f>IF(#REF!=15,26,0)</f>
        <v>#REF!</v>
      </c>
      <c r="DL39" s="14" t="e">
        <f>IF(#REF!=16,25,0)</f>
        <v>#REF!</v>
      </c>
      <c r="DM39" s="14" t="e">
        <f>IF(#REF!=17,24,0)</f>
        <v>#REF!</v>
      </c>
      <c r="DN39" s="14" t="e">
        <f>IF(#REF!=18,23,0)</f>
        <v>#REF!</v>
      </c>
      <c r="DO39" s="14" t="e">
        <f>IF(#REF!=19,22,0)</f>
        <v>#REF!</v>
      </c>
      <c r="DP39" s="14" t="e">
        <f>IF(#REF!=20,21,0)</f>
        <v>#REF!</v>
      </c>
      <c r="DQ39" s="14" t="e">
        <f>IF(#REF!=21,20,0)</f>
        <v>#REF!</v>
      </c>
      <c r="DR39" s="14" t="e">
        <f>IF(#REF!=22,19,0)</f>
        <v>#REF!</v>
      </c>
      <c r="DS39" s="14" t="e">
        <f>IF(#REF!=23,18,0)</f>
        <v>#REF!</v>
      </c>
      <c r="DT39" s="14" t="e">
        <f>IF(#REF!=24,17,0)</f>
        <v>#REF!</v>
      </c>
      <c r="DU39" s="14" t="e">
        <f>IF(#REF!=25,16,0)</f>
        <v>#REF!</v>
      </c>
      <c r="DV39" s="14" t="e">
        <f>IF(#REF!=26,15,0)</f>
        <v>#REF!</v>
      </c>
      <c r="DW39" s="14" t="e">
        <f>IF(#REF!=27,14,0)</f>
        <v>#REF!</v>
      </c>
      <c r="DX39" s="14" t="e">
        <f>IF(#REF!=28,13,0)</f>
        <v>#REF!</v>
      </c>
      <c r="DY39" s="14" t="e">
        <f>IF(#REF!=29,12,0)</f>
        <v>#REF!</v>
      </c>
      <c r="DZ39" s="14" t="e">
        <f>IF(#REF!=30,11,0)</f>
        <v>#REF!</v>
      </c>
      <c r="EA39" s="14" t="e">
        <f>IF(#REF!=31,10,0)</f>
        <v>#REF!</v>
      </c>
      <c r="EB39" s="14" t="e">
        <f>IF(#REF!=32,9,0)</f>
        <v>#REF!</v>
      </c>
      <c r="EC39" s="14" t="e">
        <f>IF(#REF!=33,8,0)</f>
        <v>#REF!</v>
      </c>
      <c r="ED39" s="14" t="e">
        <f>IF(#REF!=34,7,0)</f>
        <v>#REF!</v>
      </c>
      <c r="EE39" s="14" t="e">
        <f>IF(#REF!=35,6,0)</f>
        <v>#REF!</v>
      </c>
      <c r="EF39" s="14" t="e">
        <f>IF(#REF!=36,5,0)</f>
        <v>#REF!</v>
      </c>
      <c r="EG39" s="14" t="e">
        <f>IF(#REF!=37,4,0)</f>
        <v>#REF!</v>
      </c>
      <c r="EH39" s="14" t="e">
        <f>IF(#REF!=38,3,0)</f>
        <v>#REF!</v>
      </c>
      <c r="EI39" s="14" t="e">
        <f>IF(#REF!=39,2,0)</f>
        <v>#REF!</v>
      </c>
      <c r="EJ39" s="14" t="e">
        <f>IF(#REF!=40,1,0)</f>
        <v>#REF!</v>
      </c>
      <c r="EK39" s="14" t="e">
        <f>IF(#REF!&gt;20,0,0)</f>
        <v>#REF!</v>
      </c>
      <c r="EL39" s="14" t="e">
        <f>IF(#REF!="сх",0,0)</f>
        <v>#REF!</v>
      </c>
      <c r="EM39" s="14" t="e">
        <f t="shared" si="3"/>
        <v>#REF!</v>
      </c>
      <c r="EN39" s="14"/>
      <c r="EO39" s="14" t="e">
        <f>IF(#REF!="сх","ноль",IF(#REF!&gt;0,#REF!,"Ноль"))</f>
        <v>#REF!</v>
      </c>
      <c r="EP39" s="14" t="e">
        <f>IF(#REF!="сх","ноль",IF(#REF!&gt;0,#REF!,"Ноль"))</f>
        <v>#REF!</v>
      </c>
      <c r="EQ39" s="14"/>
      <c r="ER39" s="14" t="e">
        <f t="shared" si="4"/>
        <v>#REF!</v>
      </c>
      <c r="ES39" s="14" t="e">
        <f>IF(#REF!=#REF!,IF(#REF!&lt;#REF!,#REF!,EW39),#REF!)</f>
        <v>#REF!</v>
      </c>
      <c r="ET39" s="14" t="e">
        <f>IF(#REF!=#REF!,IF(#REF!&lt;#REF!,0,1))</f>
        <v>#REF!</v>
      </c>
      <c r="EU39" s="14" t="e">
        <f>IF(AND(ER39&gt;=21,ER39&lt;&gt;0),ER39,IF(#REF!&lt;#REF!,"СТОП",ES39+ET39))</f>
        <v>#REF!</v>
      </c>
      <c r="EV39" s="14"/>
      <c r="EW39" s="14">
        <v>15</v>
      </c>
      <c r="EX39" s="14">
        <v>16</v>
      </c>
      <c r="EY39" s="14"/>
      <c r="EZ39" s="16" t="e">
        <f>IF(#REF!=1,25,0)</f>
        <v>#REF!</v>
      </c>
      <c r="FA39" s="16" t="e">
        <f>IF(#REF!=2,22,0)</f>
        <v>#REF!</v>
      </c>
      <c r="FB39" s="16" t="e">
        <f>IF(#REF!=3,20,0)</f>
        <v>#REF!</v>
      </c>
      <c r="FC39" s="16" t="e">
        <f>IF(#REF!=4,18,0)</f>
        <v>#REF!</v>
      </c>
      <c r="FD39" s="16" t="e">
        <f>IF(#REF!=5,16,0)</f>
        <v>#REF!</v>
      </c>
      <c r="FE39" s="16" t="e">
        <f>IF(#REF!=6,15,0)</f>
        <v>#REF!</v>
      </c>
      <c r="FF39" s="16" t="e">
        <f>IF(#REF!=7,14,0)</f>
        <v>#REF!</v>
      </c>
      <c r="FG39" s="16" t="e">
        <f>IF(#REF!=8,13,0)</f>
        <v>#REF!</v>
      </c>
      <c r="FH39" s="16" t="e">
        <f>IF(#REF!=9,12,0)</f>
        <v>#REF!</v>
      </c>
      <c r="FI39" s="16" t="e">
        <f>IF(#REF!=10,11,0)</f>
        <v>#REF!</v>
      </c>
      <c r="FJ39" s="16" t="e">
        <f>IF(#REF!=11,10,0)</f>
        <v>#REF!</v>
      </c>
      <c r="FK39" s="16" t="e">
        <f>IF(#REF!=12,9,0)</f>
        <v>#REF!</v>
      </c>
      <c r="FL39" s="16" t="e">
        <f>IF(#REF!=13,8,0)</f>
        <v>#REF!</v>
      </c>
      <c r="FM39" s="16" t="e">
        <f>IF(#REF!=14,7,0)</f>
        <v>#REF!</v>
      </c>
      <c r="FN39" s="16" t="e">
        <f>IF(#REF!=15,6,0)</f>
        <v>#REF!</v>
      </c>
      <c r="FO39" s="16" t="e">
        <f>IF(#REF!=16,5,0)</f>
        <v>#REF!</v>
      </c>
      <c r="FP39" s="16" t="e">
        <f>IF(#REF!=17,4,0)</f>
        <v>#REF!</v>
      </c>
      <c r="FQ39" s="16" t="e">
        <f>IF(#REF!=18,3,0)</f>
        <v>#REF!</v>
      </c>
      <c r="FR39" s="16" t="e">
        <f>IF(#REF!=19,2,0)</f>
        <v>#REF!</v>
      </c>
      <c r="FS39" s="16" t="e">
        <f>IF(#REF!=20,1,0)</f>
        <v>#REF!</v>
      </c>
      <c r="FT39" s="16" t="e">
        <f>IF(#REF!&gt;20,0,0)</f>
        <v>#REF!</v>
      </c>
      <c r="FU39" s="16" t="e">
        <f>IF(#REF!="сх",0,0)</f>
        <v>#REF!</v>
      </c>
      <c r="FV39" s="16" t="e">
        <f t="shared" si="5"/>
        <v>#REF!</v>
      </c>
      <c r="FW39" s="16" t="e">
        <f>IF(#REF!=1,25,0)</f>
        <v>#REF!</v>
      </c>
      <c r="FX39" s="16" t="e">
        <f>IF(#REF!=2,22,0)</f>
        <v>#REF!</v>
      </c>
      <c r="FY39" s="16" t="e">
        <f>IF(#REF!=3,20,0)</f>
        <v>#REF!</v>
      </c>
      <c r="FZ39" s="16" t="e">
        <f>IF(#REF!=4,18,0)</f>
        <v>#REF!</v>
      </c>
      <c r="GA39" s="16" t="e">
        <f>IF(#REF!=5,16,0)</f>
        <v>#REF!</v>
      </c>
      <c r="GB39" s="16" t="e">
        <f>IF(#REF!=6,15,0)</f>
        <v>#REF!</v>
      </c>
      <c r="GC39" s="16" t="e">
        <f>IF(#REF!=7,14,0)</f>
        <v>#REF!</v>
      </c>
      <c r="GD39" s="16" t="e">
        <f>IF(#REF!=8,13,0)</f>
        <v>#REF!</v>
      </c>
      <c r="GE39" s="16" t="e">
        <f>IF(#REF!=9,12,0)</f>
        <v>#REF!</v>
      </c>
      <c r="GF39" s="16" t="e">
        <f>IF(#REF!=10,11,0)</f>
        <v>#REF!</v>
      </c>
      <c r="GG39" s="16" t="e">
        <f>IF(#REF!=11,10,0)</f>
        <v>#REF!</v>
      </c>
      <c r="GH39" s="16" t="e">
        <f>IF(#REF!=12,9,0)</f>
        <v>#REF!</v>
      </c>
      <c r="GI39" s="16" t="e">
        <f>IF(#REF!=13,8,0)</f>
        <v>#REF!</v>
      </c>
      <c r="GJ39" s="16" t="e">
        <f>IF(#REF!=14,7,0)</f>
        <v>#REF!</v>
      </c>
      <c r="GK39" s="16" t="e">
        <f>IF(#REF!=15,6,0)</f>
        <v>#REF!</v>
      </c>
      <c r="GL39" s="16" t="e">
        <f>IF(#REF!=16,5,0)</f>
        <v>#REF!</v>
      </c>
      <c r="GM39" s="16" t="e">
        <f>IF(#REF!=17,4,0)</f>
        <v>#REF!</v>
      </c>
      <c r="GN39" s="16" t="e">
        <f>IF(#REF!=18,3,0)</f>
        <v>#REF!</v>
      </c>
      <c r="GO39" s="16" t="e">
        <f>IF(#REF!=19,2,0)</f>
        <v>#REF!</v>
      </c>
      <c r="GP39" s="16" t="e">
        <f>IF(#REF!=20,1,0)</f>
        <v>#REF!</v>
      </c>
      <c r="GQ39" s="16" t="e">
        <f>IF(#REF!&gt;20,0,0)</f>
        <v>#REF!</v>
      </c>
      <c r="GR39" s="16" t="e">
        <f>IF(#REF!="сх",0,0)</f>
        <v>#REF!</v>
      </c>
      <c r="GS39" s="16" t="e">
        <f t="shared" si="6"/>
        <v>#REF!</v>
      </c>
      <c r="GT39" s="16" t="e">
        <f>IF(#REF!=1,100,0)</f>
        <v>#REF!</v>
      </c>
      <c r="GU39" s="16" t="e">
        <f>IF(#REF!=2,98,0)</f>
        <v>#REF!</v>
      </c>
      <c r="GV39" s="16" t="e">
        <f>IF(#REF!=3,95,0)</f>
        <v>#REF!</v>
      </c>
      <c r="GW39" s="16" t="e">
        <f>IF(#REF!=4,93,0)</f>
        <v>#REF!</v>
      </c>
      <c r="GX39" s="16" t="e">
        <f>IF(#REF!=5,90,0)</f>
        <v>#REF!</v>
      </c>
      <c r="GY39" s="16" t="e">
        <f>IF(#REF!=6,88,0)</f>
        <v>#REF!</v>
      </c>
      <c r="GZ39" s="16" t="e">
        <f>IF(#REF!=7,85,0)</f>
        <v>#REF!</v>
      </c>
      <c r="HA39" s="16" t="e">
        <f>IF(#REF!=8,83,0)</f>
        <v>#REF!</v>
      </c>
      <c r="HB39" s="16" t="e">
        <f>IF(#REF!=9,80,0)</f>
        <v>#REF!</v>
      </c>
      <c r="HC39" s="16" t="e">
        <f>IF(#REF!=10,78,0)</f>
        <v>#REF!</v>
      </c>
      <c r="HD39" s="16" t="e">
        <f>IF(#REF!=11,75,0)</f>
        <v>#REF!</v>
      </c>
      <c r="HE39" s="16" t="e">
        <f>IF(#REF!=12,73,0)</f>
        <v>#REF!</v>
      </c>
      <c r="HF39" s="16" t="e">
        <f>IF(#REF!=13,70,0)</f>
        <v>#REF!</v>
      </c>
      <c r="HG39" s="16" t="e">
        <f>IF(#REF!=14,68,0)</f>
        <v>#REF!</v>
      </c>
      <c r="HH39" s="16" t="e">
        <f>IF(#REF!=15,65,0)</f>
        <v>#REF!</v>
      </c>
      <c r="HI39" s="16" t="e">
        <f>IF(#REF!=16,63,0)</f>
        <v>#REF!</v>
      </c>
      <c r="HJ39" s="16" t="e">
        <f>IF(#REF!=17,60,0)</f>
        <v>#REF!</v>
      </c>
      <c r="HK39" s="16" t="e">
        <f>IF(#REF!=18,58,0)</f>
        <v>#REF!</v>
      </c>
      <c r="HL39" s="16" t="e">
        <f>IF(#REF!=19,55,0)</f>
        <v>#REF!</v>
      </c>
      <c r="HM39" s="16" t="e">
        <f>IF(#REF!=20,53,0)</f>
        <v>#REF!</v>
      </c>
      <c r="HN39" s="16" t="e">
        <f>IF(#REF!&gt;20,0,0)</f>
        <v>#REF!</v>
      </c>
      <c r="HO39" s="16" t="e">
        <f>IF(#REF!="сх",0,0)</f>
        <v>#REF!</v>
      </c>
      <c r="HP39" s="16" t="e">
        <f t="shared" si="7"/>
        <v>#REF!</v>
      </c>
      <c r="HQ39" s="16" t="e">
        <f>IF(#REF!=1,100,0)</f>
        <v>#REF!</v>
      </c>
      <c r="HR39" s="16" t="e">
        <f>IF(#REF!=2,98,0)</f>
        <v>#REF!</v>
      </c>
      <c r="HS39" s="16" t="e">
        <f>IF(#REF!=3,95,0)</f>
        <v>#REF!</v>
      </c>
      <c r="HT39" s="16" t="e">
        <f>IF(#REF!=4,93,0)</f>
        <v>#REF!</v>
      </c>
      <c r="HU39" s="16" t="e">
        <f>IF(#REF!=5,90,0)</f>
        <v>#REF!</v>
      </c>
      <c r="HV39" s="16" t="e">
        <f>IF(#REF!=6,88,0)</f>
        <v>#REF!</v>
      </c>
      <c r="HW39" s="16" t="e">
        <f>IF(#REF!=7,85,0)</f>
        <v>#REF!</v>
      </c>
      <c r="HX39" s="16" t="e">
        <f>IF(#REF!=8,83,0)</f>
        <v>#REF!</v>
      </c>
      <c r="HY39" s="16" t="e">
        <f>IF(#REF!=9,80,0)</f>
        <v>#REF!</v>
      </c>
      <c r="HZ39" s="16" t="e">
        <f>IF(#REF!=10,78,0)</f>
        <v>#REF!</v>
      </c>
      <c r="IA39" s="16" t="e">
        <f>IF(#REF!=11,75,0)</f>
        <v>#REF!</v>
      </c>
      <c r="IB39" s="16" t="e">
        <f>IF(#REF!=12,73,0)</f>
        <v>#REF!</v>
      </c>
      <c r="IC39" s="16" t="e">
        <f>IF(#REF!=13,70,0)</f>
        <v>#REF!</v>
      </c>
      <c r="ID39" s="16" t="e">
        <f>IF(#REF!=14,68,0)</f>
        <v>#REF!</v>
      </c>
      <c r="IE39" s="16" t="e">
        <f>IF(#REF!=15,65,0)</f>
        <v>#REF!</v>
      </c>
      <c r="IF39" s="16" t="e">
        <f>IF(#REF!=16,63,0)</f>
        <v>#REF!</v>
      </c>
      <c r="IG39" s="16" t="e">
        <f>IF(#REF!=17,60,0)</f>
        <v>#REF!</v>
      </c>
      <c r="IH39" s="16" t="e">
        <f>IF(#REF!=18,58,0)</f>
        <v>#REF!</v>
      </c>
      <c r="II39" s="16" t="e">
        <f>IF(#REF!=19,55,0)</f>
        <v>#REF!</v>
      </c>
      <c r="IJ39" s="16" t="e">
        <f>IF(#REF!=20,53,0)</f>
        <v>#REF!</v>
      </c>
      <c r="IK39" s="16" t="e">
        <f>IF(#REF!&gt;20,0,0)</f>
        <v>#REF!</v>
      </c>
      <c r="IL39" s="16" t="e">
        <f>IF(#REF!="сх",0,0)</f>
        <v>#REF!</v>
      </c>
      <c r="IM39" s="16" t="e">
        <f t="shared" si="8"/>
        <v>#REF!</v>
      </c>
      <c r="IN39" s="14"/>
      <c r="IO39" s="14"/>
      <c r="IP39" s="14"/>
      <c r="IQ39" s="14"/>
      <c r="IR39" s="14"/>
      <c r="IS39" s="14"/>
      <c r="IT39" s="14"/>
      <c r="IU39" s="14"/>
      <c r="IV39" s="14"/>
    </row>
    <row r="40" spans="1:256" s="17" customFormat="1" ht="35.25">
      <c r="A40" s="49">
        <v>30</v>
      </c>
      <c r="B40" s="50">
        <v>9</v>
      </c>
      <c r="C40" s="61" t="s">
        <v>106</v>
      </c>
      <c r="D40" s="58" t="s">
        <v>99</v>
      </c>
      <c r="E40" s="51" t="s">
        <v>100</v>
      </c>
      <c r="F40" s="64" t="s">
        <v>59</v>
      </c>
      <c r="G40" s="61" t="s">
        <v>43</v>
      </c>
      <c r="H40" s="50" t="s">
        <v>39</v>
      </c>
      <c r="I40" s="13" t="e">
        <f>#REF!+#REF!</f>
        <v>#REF!</v>
      </c>
      <c r="J40" s="14"/>
      <c r="K40" s="15"/>
      <c r="L40" s="14" t="e">
        <f>IF(#REF!=1,25,0)</f>
        <v>#REF!</v>
      </c>
      <c r="M40" s="14" t="e">
        <f>IF(#REF!=2,22,0)</f>
        <v>#REF!</v>
      </c>
      <c r="N40" s="14" t="e">
        <f>IF(#REF!=3,20,0)</f>
        <v>#REF!</v>
      </c>
      <c r="O40" s="14" t="e">
        <f>IF(#REF!=4,18,0)</f>
        <v>#REF!</v>
      </c>
      <c r="P40" s="14" t="e">
        <f>IF(#REF!=5,16,0)</f>
        <v>#REF!</v>
      </c>
      <c r="Q40" s="14" t="e">
        <f>IF(#REF!=6,15,0)</f>
        <v>#REF!</v>
      </c>
      <c r="R40" s="14" t="e">
        <f>IF(#REF!=7,14,0)</f>
        <v>#REF!</v>
      </c>
      <c r="S40" s="14" t="e">
        <f>IF(#REF!=8,13,0)</f>
        <v>#REF!</v>
      </c>
      <c r="T40" s="14" t="e">
        <f>IF(#REF!=9,12,0)</f>
        <v>#REF!</v>
      </c>
      <c r="U40" s="14" t="e">
        <f>IF(#REF!=10,11,0)</f>
        <v>#REF!</v>
      </c>
      <c r="V40" s="14" t="e">
        <f>IF(#REF!=11,10,0)</f>
        <v>#REF!</v>
      </c>
      <c r="W40" s="14" t="e">
        <f>IF(#REF!=12,9,0)</f>
        <v>#REF!</v>
      </c>
      <c r="X40" s="14" t="e">
        <f>IF(#REF!=13,8,0)</f>
        <v>#REF!</v>
      </c>
      <c r="Y40" s="14" t="e">
        <f>IF(#REF!=14,7,0)</f>
        <v>#REF!</v>
      </c>
      <c r="Z40" s="14" t="e">
        <f>IF(#REF!=15,6,0)</f>
        <v>#REF!</v>
      </c>
      <c r="AA40" s="14" t="e">
        <f>IF(#REF!=16,5,0)</f>
        <v>#REF!</v>
      </c>
      <c r="AB40" s="14" t="e">
        <f>IF(#REF!=17,4,0)</f>
        <v>#REF!</v>
      </c>
      <c r="AC40" s="14" t="e">
        <f>IF(#REF!=18,3,0)</f>
        <v>#REF!</v>
      </c>
      <c r="AD40" s="14" t="e">
        <f>IF(#REF!=19,2,0)</f>
        <v>#REF!</v>
      </c>
      <c r="AE40" s="14" t="e">
        <f>IF(#REF!=20,1,0)</f>
        <v>#REF!</v>
      </c>
      <c r="AF40" s="14" t="e">
        <f>IF(#REF!&gt;20,0,0)</f>
        <v>#REF!</v>
      </c>
      <c r="AG40" s="14" t="e">
        <f>IF(#REF!="сх",0,0)</f>
        <v>#REF!</v>
      </c>
      <c r="AH40" s="14" t="e">
        <f t="shared" si="0"/>
        <v>#REF!</v>
      </c>
      <c r="AI40" s="14" t="e">
        <f>IF(#REF!=1,25,0)</f>
        <v>#REF!</v>
      </c>
      <c r="AJ40" s="14" t="e">
        <f>IF(#REF!=2,22,0)</f>
        <v>#REF!</v>
      </c>
      <c r="AK40" s="14" t="e">
        <f>IF(#REF!=3,20,0)</f>
        <v>#REF!</v>
      </c>
      <c r="AL40" s="14" t="e">
        <f>IF(#REF!=4,18,0)</f>
        <v>#REF!</v>
      </c>
      <c r="AM40" s="14" t="e">
        <f>IF(#REF!=5,16,0)</f>
        <v>#REF!</v>
      </c>
      <c r="AN40" s="14" t="e">
        <f>IF(#REF!=6,15,0)</f>
        <v>#REF!</v>
      </c>
      <c r="AO40" s="14" t="e">
        <f>IF(#REF!=7,14,0)</f>
        <v>#REF!</v>
      </c>
      <c r="AP40" s="14" t="e">
        <f>IF(#REF!=8,13,0)</f>
        <v>#REF!</v>
      </c>
      <c r="AQ40" s="14" t="e">
        <f>IF(#REF!=9,12,0)</f>
        <v>#REF!</v>
      </c>
      <c r="AR40" s="14" t="e">
        <f>IF(#REF!=10,11,0)</f>
        <v>#REF!</v>
      </c>
      <c r="AS40" s="14" t="e">
        <f>IF(#REF!=11,10,0)</f>
        <v>#REF!</v>
      </c>
      <c r="AT40" s="14" t="e">
        <f>IF(#REF!=12,9,0)</f>
        <v>#REF!</v>
      </c>
      <c r="AU40" s="14" t="e">
        <f>IF(#REF!=13,8,0)</f>
        <v>#REF!</v>
      </c>
      <c r="AV40" s="14" t="e">
        <f>IF(#REF!=14,7,0)</f>
        <v>#REF!</v>
      </c>
      <c r="AW40" s="14" t="e">
        <f>IF(#REF!=15,6,0)</f>
        <v>#REF!</v>
      </c>
      <c r="AX40" s="14" t="e">
        <f>IF(#REF!=16,5,0)</f>
        <v>#REF!</v>
      </c>
      <c r="AY40" s="14" t="e">
        <f>IF(#REF!=17,4,0)</f>
        <v>#REF!</v>
      </c>
      <c r="AZ40" s="14" t="e">
        <f>IF(#REF!=18,3,0)</f>
        <v>#REF!</v>
      </c>
      <c r="BA40" s="14" t="e">
        <f>IF(#REF!=19,2,0)</f>
        <v>#REF!</v>
      </c>
      <c r="BB40" s="14" t="e">
        <f>IF(#REF!=20,1,0)</f>
        <v>#REF!</v>
      </c>
      <c r="BC40" s="14" t="e">
        <f>IF(#REF!&gt;20,0,0)</f>
        <v>#REF!</v>
      </c>
      <c r="BD40" s="14" t="e">
        <f>IF(#REF!="сх",0,0)</f>
        <v>#REF!</v>
      </c>
      <c r="BE40" s="14" t="e">
        <f t="shared" si="1"/>
        <v>#REF!</v>
      </c>
      <c r="BF40" s="14" t="e">
        <f>IF(#REF!=1,45,0)</f>
        <v>#REF!</v>
      </c>
      <c r="BG40" s="14" t="e">
        <f>IF(#REF!=2,42,0)</f>
        <v>#REF!</v>
      </c>
      <c r="BH40" s="14" t="e">
        <f>IF(#REF!=3,40,0)</f>
        <v>#REF!</v>
      </c>
      <c r="BI40" s="14" t="e">
        <f>IF(#REF!=4,38,0)</f>
        <v>#REF!</v>
      </c>
      <c r="BJ40" s="14" t="e">
        <f>IF(#REF!=5,36,0)</f>
        <v>#REF!</v>
      </c>
      <c r="BK40" s="14" t="e">
        <f>IF(#REF!=6,35,0)</f>
        <v>#REF!</v>
      </c>
      <c r="BL40" s="14" t="e">
        <f>IF(#REF!=7,34,0)</f>
        <v>#REF!</v>
      </c>
      <c r="BM40" s="14" t="e">
        <f>IF(#REF!=8,33,0)</f>
        <v>#REF!</v>
      </c>
      <c r="BN40" s="14" t="e">
        <f>IF(#REF!=9,32,0)</f>
        <v>#REF!</v>
      </c>
      <c r="BO40" s="14" t="e">
        <f>IF(#REF!=10,31,0)</f>
        <v>#REF!</v>
      </c>
      <c r="BP40" s="14" t="e">
        <f>IF(#REF!=11,30,0)</f>
        <v>#REF!</v>
      </c>
      <c r="BQ40" s="14" t="e">
        <f>IF(#REF!=12,29,0)</f>
        <v>#REF!</v>
      </c>
      <c r="BR40" s="14" t="e">
        <f>IF(#REF!=13,28,0)</f>
        <v>#REF!</v>
      </c>
      <c r="BS40" s="14" t="e">
        <f>IF(#REF!=14,27,0)</f>
        <v>#REF!</v>
      </c>
      <c r="BT40" s="14" t="e">
        <f>IF(#REF!=15,26,0)</f>
        <v>#REF!</v>
      </c>
      <c r="BU40" s="14" t="e">
        <f>IF(#REF!=16,25,0)</f>
        <v>#REF!</v>
      </c>
      <c r="BV40" s="14" t="e">
        <f>IF(#REF!=17,24,0)</f>
        <v>#REF!</v>
      </c>
      <c r="BW40" s="14" t="e">
        <f>IF(#REF!=18,23,0)</f>
        <v>#REF!</v>
      </c>
      <c r="BX40" s="14" t="e">
        <f>IF(#REF!=19,22,0)</f>
        <v>#REF!</v>
      </c>
      <c r="BY40" s="14" t="e">
        <f>IF(#REF!=20,21,0)</f>
        <v>#REF!</v>
      </c>
      <c r="BZ40" s="14" t="e">
        <f>IF(#REF!=21,20,0)</f>
        <v>#REF!</v>
      </c>
      <c r="CA40" s="14" t="e">
        <f>IF(#REF!=22,19,0)</f>
        <v>#REF!</v>
      </c>
      <c r="CB40" s="14" t="e">
        <f>IF(#REF!=23,18,0)</f>
        <v>#REF!</v>
      </c>
      <c r="CC40" s="14" t="e">
        <f>IF(#REF!=24,17,0)</f>
        <v>#REF!</v>
      </c>
      <c r="CD40" s="14" t="e">
        <f>IF(#REF!=25,16,0)</f>
        <v>#REF!</v>
      </c>
      <c r="CE40" s="14" t="e">
        <f>IF(#REF!=26,15,0)</f>
        <v>#REF!</v>
      </c>
      <c r="CF40" s="14" t="e">
        <f>IF(#REF!=27,14,0)</f>
        <v>#REF!</v>
      </c>
      <c r="CG40" s="14" t="e">
        <f>IF(#REF!=28,13,0)</f>
        <v>#REF!</v>
      </c>
      <c r="CH40" s="14" t="e">
        <f>IF(#REF!=29,12,0)</f>
        <v>#REF!</v>
      </c>
      <c r="CI40" s="14" t="e">
        <f>IF(#REF!=30,11,0)</f>
        <v>#REF!</v>
      </c>
      <c r="CJ40" s="14" t="e">
        <f>IF(#REF!=31,10,0)</f>
        <v>#REF!</v>
      </c>
      <c r="CK40" s="14" t="e">
        <f>IF(#REF!=32,9,0)</f>
        <v>#REF!</v>
      </c>
      <c r="CL40" s="14" t="e">
        <f>IF(#REF!=33,8,0)</f>
        <v>#REF!</v>
      </c>
      <c r="CM40" s="14" t="e">
        <f>IF(#REF!=34,7,0)</f>
        <v>#REF!</v>
      </c>
      <c r="CN40" s="14" t="e">
        <f>IF(#REF!=35,6,0)</f>
        <v>#REF!</v>
      </c>
      <c r="CO40" s="14" t="e">
        <f>IF(#REF!=36,5,0)</f>
        <v>#REF!</v>
      </c>
      <c r="CP40" s="14" t="e">
        <f>IF(#REF!=37,4,0)</f>
        <v>#REF!</v>
      </c>
      <c r="CQ40" s="14" t="e">
        <f>IF(#REF!=38,3,0)</f>
        <v>#REF!</v>
      </c>
      <c r="CR40" s="14" t="e">
        <f>IF(#REF!=39,2,0)</f>
        <v>#REF!</v>
      </c>
      <c r="CS40" s="14" t="e">
        <f>IF(#REF!=40,1,0)</f>
        <v>#REF!</v>
      </c>
      <c r="CT40" s="14" t="e">
        <f>IF(#REF!&gt;20,0,0)</f>
        <v>#REF!</v>
      </c>
      <c r="CU40" s="14" t="e">
        <f>IF(#REF!="сх",0,0)</f>
        <v>#REF!</v>
      </c>
      <c r="CV40" s="14" t="e">
        <f t="shared" si="2"/>
        <v>#REF!</v>
      </c>
      <c r="CW40" s="14" t="e">
        <f>IF(#REF!=1,45,0)</f>
        <v>#REF!</v>
      </c>
      <c r="CX40" s="14" t="e">
        <f>IF(#REF!=2,42,0)</f>
        <v>#REF!</v>
      </c>
      <c r="CY40" s="14" t="e">
        <f>IF(#REF!=3,40,0)</f>
        <v>#REF!</v>
      </c>
      <c r="CZ40" s="14" t="e">
        <f>IF(#REF!=4,38,0)</f>
        <v>#REF!</v>
      </c>
      <c r="DA40" s="14" t="e">
        <f>IF(#REF!=5,36,0)</f>
        <v>#REF!</v>
      </c>
      <c r="DB40" s="14" t="e">
        <f>IF(#REF!=6,35,0)</f>
        <v>#REF!</v>
      </c>
      <c r="DC40" s="14" t="e">
        <f>IF(#REF!=7,34,0)</f>
        <v>#REF!</v>
      </c>
      <c r="DD40" s="14" t="e">
        <f>IF(#REF!=8,33,0)</f>
        <v>#REF!</v>
      </c>
      <c r="DE40" s="14" t="e">
        <f>IF(#REF!=9,32,0)</f>
        <v>#REF!</v>
      </c>
      <c r="DF40" s="14" t="e">
        <f>IF(#REF!=10,31,0)</f>
        <v>#REF!</v>
      </c>
      <c r="DG40" s="14" t="e">
        <f>IF(#REF!=11,30,0)</f>
        <v>#REF!</v>
      </c>
      <c r="DH40" s="14" t="e">
        <f>IF(#REF!=12,29,0)</f>
        <v>#REF!</v>
      </c>
      <c r="DI40" s="14" t="e">
        <f>IF(#REF!=13,28,0)</f>
        <v>#REF!</v>
      </c>
      <c r="DJ40" s="14" t="e">
        <f>IF(#REF!=14,27,0)</f>
        <v>#REF!</v>
      </c>
      <c r="DK40" s="14" t="e">
        <f>IF(#REF!=15,26,0)</f>
        <v>#REF!</v>
      </c>
      <c r="DL40" s="14" t="e">
        <f>IF(#REF!=16,25,0)</f>
        <v>#REF!</v>
      </c>
      <c r="DM40" s="14" t="e">
        <f>IF(#REF!=17,24,0)</f>
        <v>#REF!</v>
      </c>
      <c r="DN40" s="14" t="e">
        <f>IF(#REF!=18,23,0)</f>
        <v>#REF!</v>
      </c>
      <c r="DO40" s="14" t="e">
        <f>IF(#REF!=19,22,0)</f>
        <v>#REF!</v>
      </c>
      <c r="DP40" s="14" t="e">
        <f>IF(#REF!=20,21,0)</f>
        <v>#REF!</v>
      </c>
      <c r="DQ40" s="14" t="e">
        <f>IF(#REF!=21,20,0)</f>
        <v>#REF!</v>
      </c>
      <c r="DR40" s="14" t="e">
        <f>IF(#REF!=22,19,0)</f>
        <v>#REF!</v>
      </c>
      <c r="DS40" s="14" t="e">
        <f>IF(#REF!=23,18,0)</f>
        <v>#REF!</v>
      </c>
      <c r="DT40" s="14" t="e">
        <f>IF(#REF!=24,17,0)</f>
        <v>#REF!</v>
      </c>
      <c r="DU40" s="14" t="e">
        <f>IF(#REF!=25,16,0)</f>
        <v>#REF!</v>
      </c>
      <c r="DV40" s="14" t="e">
        <f>IF(#REF!=26,15,0)</f>
        <v>#REF!</v>
      </c>
      <c r="DW40" s="14" t="e">
        <f>IF(#REF!=27,14,0)</f>
        <v>#REF!</v>
      </c>
      <c r="DX40" s="14" t="e">
        <f>IF(#REF!=28,13,0)</f>
        <v>#REF!</v>
      </c>
      <c r="DY40" s="14" t="e">
        <f>IF(#REF!=29,12,0)</f>
        <v>#REF!</v>
      </c>
      <c r="DZ40" s="14" t="e">
        <f>IF(#REF!=30,11,0)</f>
        <v>#REF!</v>
      </c>
      <c r="EA40" s="14" t="e">
        <f>IF(#REF!=31,10,0)</f>
        <v>#REF!</v>
      </c>
      <c r="EB40" s="14" t="e">
        <f>IF(#REF!=32,9,0)</f>
        <v>#REF!</v>
      </c>
      <c r="EC40" s="14" t="e">
        <f>IF(#REF!=33,8,0)</f>
        <v>#REF!</v>
      </c>
      <c r="ED40" s="14" t="e">
        <f>IF(#REF!=34,7,0)</f>
        <v>#REF!</v>
      </c>
      <c r="EE40" s="14" t="e">
        <f>IF(#REF!=35,6,0)</f>
        <v>#REF!</v>
      </c>
      <c r="EF40" s="14" t="e">
        <f>IF(#REF!=36,5,0)</f>
        <v>#REF!</v>
      </c>
      <c r="EG40" s="14" t="e">
        <f>IF(#REF!=37,4,0)</f>
        <v>#REF!</v>
      </c>
      <c r="EH40" s="14" t="e">
        <f>IF(#REF!=38,3,0)</f>
        <v>#REF!</v>
      </c>
      <c r="EI40" s="14" t="e">
        <f>IF(#REF!=39,2,0)</f>
        <v>#REF!</v>
      </c>
      <c r="EJ40" s="14" t="e">
        <f>IF(#REF!=40,1,0)</f>
        <v>#REF!</v>
      </c>
      <c r="EK40" s="14" t="e">
        <f>IF(#REF!&gt;20,0,0)</f>
        <v>#REF!</v>
      </c>
      <c r="EL40" s="14" t="e">
        <f>IF(#REF!="сх",0,0)</f>
        <v>#REF!</v>
      </c>
      <c r="EM40" s="14" t="e">
        <f t="shared" si="3"/>
        <v>#REF!</v>
      </c>
      <c r="EN40" s="14"/>
      <c r="EO40" s="14" t="e">
        <f>IF(#REF!="сх","ноль",IF(#REF!&gt;0,#REF!,"Ноль"))</f>
        <v>#REF!</v>
      </c>
      <c r="EP40" s="14" t="e">
        <f>IF(#REF!="сх","ноль",IF(#REF!&gt;0,#REF!,"Ноль"))</f>
        <v>#REF!</v>
      </c>
      <c r="EQ40" s="14"/>
      <c r="ER40" s="14" t="e">
        <f t="shared" si="4"/>
        <v>#REF!</v>
      </c>
      <c r="ES40" s="14" t="e">
        <f>IF(#REF!=#REF!,IF(#REF!&lt;#REF!,#REF!,EW40),#REF!)</f>
        <v>#REF!</v>
      </c>
      <c r="ET40" s="14" t="e">
        <f>IF(#REF!=#REF!,IF(#REF!&lt;#REF!,0,1))</f>
        <v>#REF!</v>
      </c>
      <c r="EU40" s="14" t="e">
        <f>IF(AND(ER40&gt;=21,ER40&lt;&gt;0),ER40,IF(#REF!&lt;#REF!,"СТОП",ES40+ET40))</f>
        <v>#REF!</v>
      </c>
      <c r="EV40" s="14"/>
      <c r="EW40" s="14">
        <v>15</v>
      </c>
      <c r="EX40" s="14">
        <v>16</v>
      </c>
      <c r="EY40" s="14"/>
      <c r="EZ40" s="16" t="e">
        <f>IF(#REF!=1,25,0)</f>
        <v>#REF!</v>
      </c>
      <c r="FA40" s="16" t="e">
        <f>IF(#REF!=2,22,0)</f>
        <v>#REF!</v>
      </c>
      <c r="FB40" s="16" t="e">
        <f>IF(#REF!=3,20,0)</f>
        <v>#REF!</v>
      </c>
      <c r="FC40" s="16" t="e">
        <f>IF(#REF!=4,18,0)</f>
        <v>#REF!</v>
      </c>
      <c r="FD40" s="16" t="e">
        <f>IF(#REF!=5,16,0)</f>
        <v>#REF!</v>
      </c>
      <c r="FE40" s="16" t="e">
        <f>IF(#REF!=6,15,0)</f>
        <v>#REF!</v>
      </c>
      <c r="FF40" s="16" t="e">
        <f>IF(#REF!=7,14,0)</f>
        <v>#REF!</v>
      </c>
      <c r="FG40" s="16" t="e">
        <f>IF(#REF!=8,13,0)</f>
        <v>#REF!</v>
      </c>
      <c r="FH40" s="16" t="e">
        <f>IF(#REF!=9,12,0)</f>
        <v>#REF!</v>
      </c>
      <c r="FI40" s="16" t="e">
        <f>IF(#REF!=10,11,0)</f>
        <v>#REF!</v>
      </c>
      <c r="FJ40" s="16" t="e">
        <f>IF(#REF!=11,10,0)</f>
        <v>#REF!</v>
      </c>
      <c r="FK40" s="16" t="e">
        <f>IF(#REF!=12,9,0)</f>
        <v>#REF!</v>
      </c>
      <c r="FL40" s="16" t="e">
        <f>IF(#REF!=13,8,0)</f>
        <v>#REF!</v>
      </c>
      <c r="FM40" s="16" t="e">
        <f>IF(#REF!=14,7,0)</f>
        <v>#REF!</v>
      </c>
      <c r="FN40" s="16" t="e">
        <f>IF(#REF!=15,6,0)</f>
        <v>#REF!</v>
      </c>
      <c r="FO40" s="16" t="e">
        <f>IF(#REF!=16,5,0)</f>
        <v>#REF!</v>
      </c>
      <c r="FP40" s="16" t="e">
        <f>IF(#REF!=17,4,0)</f>
        <v>#REF!</v>
      </c>
      <c r="FQ40" s="16" t="e">
        <f>IF(#REF!=18,3,0)</f>
        <v>#REF!</v>
      </c>
      <c r="FR40" s="16" t="e">
        <f>IF(#REF!=19,2,0)</f>
        <v>#REF!</v>
      </c>
      <c r="FS40" s="16" t="e">
        <f>IF(#REF!=20,1,0)</f>
        <v>#REF!</v>
      </c>
      <c r="FT40" s="16" t="e">
        <f>IF(#REF!&gt;20,0,0)</f>
        <v>#REF!</v>
      </c>
      <c r="FU40" s="16" t="e">
        <f>IF(#REF!="сх",0,0)</f>
        <v>#REF!</v>
      </c>
      <c r="FV40" s="16" t="e">
        <f t="shared" si="5"/>
        <v>#REF!</v>
      </c>
      <c r="FW40" s="16" t="e">
        <f>IF(#REF!=1,25,0)</f>
        <v>#REF!</v>
      </c>
      <c r="FX40" s="16" t="e">
        <f>IF(#REF!=2,22,0)</f>
        <v>#REF!</v>
      </c>
      <c r="FY40" s="16" t="e">
        <f>IF(#REF!=3,20,0)</f>
        <v>#REF!</v>
      </c>
      <c r="FZ40" s="16" t="e">
        <f>IF(#REF!=4,18,0)</f>
        <v>#REF!</v>
      </c>
      <c r="GA40" s="16" t="e">
        <f>IF(#REF!=5,16,0)</f>
        <v>#REF!</v>
      </c>
      <c r="GB40" s="16" t="e">
        <f>IF(#REF!=6,15,0)</f>
        <v>#REF!</v>
      </c>
      <c r="GC40" s="16" t="e">
        <f>IF(#REF!=7,14,0)</f>
        <v>#REF!</v>
      </c>
      <c r="GD40" s="16" t="e">
        <f>IF(#REF!=8,13,0)</f>
        <v>#REF!</v>
      </c>
      <c r="GE40" s="16" t="e">
        <f>IF(#REF!=9,12,0)</f>
        <v>#REF!</v>
      </c>
      <c r="GF40" s="16" t="e">
        <f>IF(#REF!=10,11,0)</f>
        <v>#REF!</v>
      </c>
      <c r="GG40" s="16" t="e">
        <f>IF(#REF!=11,10,0)</f>
        <v>#REF!</v>
      </c>
      <c r="GH40" s="16" t="e">
        <f>IF(#REF!=12,9,0)</f>
        <v>#REF!</v>
      </c>
      <c r="GI40" s="16" t="e">
        <f>IF(#REF!=13,8,0)</f>
        <v>#REF!</v>
      </c>
      <c r="GJ40" s="16" t="e">
        <f>IF(#REF!=14,7,0)</f>
        <v>#REF!</v>
      </c>
      <c r="GK40" s="16" t="e">
        <f>IF(#REF!=15,6,0)</f>
        <v>#REF!</v>
      </c>
      <c r="GL40" s="16" t="e">
        <f>IF(#REF!=16,5,0)</f>
        <v>#REF!</v>
      </c>
      <c r="GM40" s="16" t="e">
        <f>IF(#REF!=17,4,0)</f>
        <v>#REF!</v>
      </c>
      <c r="GN40" s="16" t="e">
        <f>IF(#REF!=18,3,0)</f>
        <v>#REF!</v>
      </c>
      <c r="GO40" s="16" t="e">
        <f>IF(#REF!=19,2,0)</f>
        <v>#REF!</v>
      </c>
      <c r="GP40" s="16" t="e">
        <f>IF(#REF!=20,1,0)</f>
        <v>#REF!</v>
      </c>
      <c r="GQ40" s="16" t="e">
        <f>IF(#REF!&gt;20,0,0)</f>
        <v>#REF!</v>
      </c>
      <c r="GR40" s="16" t="e">
        <f>IF(#REF!="сх",0,0)</f>
        <v>#REF!</v>
      </c>
      <c r="GS40" s="16" t="e">
        <f t="shared" si="6"/>
        <v>#REF!</v>
      </c>
      <c r="GT40" s="16" t="e">
        <f>IF(#REF!=1,100,0)</f>
        <v>#REF!</v>
      </c>
      <c r="GU40" s="16" t="e">
        <f>IF(#REF!=2,98,0)</f>
        <v>#REF!</v>
      </c>
      <c r="GV40" s="16" t="e">
        <f>IF(#REF!=3,95,0)</f>
        <v>#REF!</v>
      </c>
      <c r="GW40" s="16" t="e">
        <f>IF(#REF!=4,93,0)</f>
        <v>#REF!</v>
      </c>
      <c r="GX40" s="16" t="e">
        <f>IF(#REF!=5,90,0)</f>
        <v>#REF!</v>
      </c>
      <c r="GY40" s="16" t="e">
        <f>IF(#REF!=6,88,0)</f>
        <v>#REF!</v>
      </c>
      <c r="GZ40" s="16" t="e">
        <f>IF(#REF!=7,85,0)</f>
        <v>#REF!</v>
      </c>
      <c r="HA40" s="16" t="e">
        <f>IF(#REF!=8,83,0)</f>
        <v>#REF!</v>
      </c>
      <c r="HB40" s="16" t="e">
        <f>IF(#REF!=9,80,0)</f>
        <v>#REF!</v>
      </c>
      <c r="HC40" s="16" t="e">
        <f>IF(#REF!=10,78,0)</f>
        <v>#REF!</v>
      </c>
      <c r="HD40" s="16" t="e">
        <f>IF(#REF!=11,75,0)</f>
        <v>#REF!</v>
      </c>
      <c r="HE40" s="16" t="e">
        <f>IF(#REF!=12,73,0)</f>
        <v>#REF!</v>
      </c>
      <c r="HF40" s="16" t="e">
        <f>IF(#REF!=13,70,0)</f>
        <v>#REF!</v>
      </c>
      <c r="HG40" s="16" t="e">
        <f>IF(#REF!=14,68,0)</f>
        <v>#REF!</v>
      </c>
      <c r="HH40" s="16" t="e">
        <f>IF(#REF!=15,65,0)</f>
        <v>#REF!</v>
      </c>
      <c r="HI40" s="16" t="e">
        <f>IF(#REF!=16,63,0)</f>
        <v>#REF!</v>
      </c>
      <c r="HJ40" s="16" t="e">
        <f>IF(#REF!=17,60,0)</f>
        <v>#REF!</v>
      </c>
      <c r="HK40" s="16" t="e">
        <f>IF(#REF!=18,58,0)</f>
        <v>#REF!</v>
      </c>
      <c r="HL40" s="16" t="e">
        <f>IF(#REF!=19,55,0)</f>
        <v>#REF!</v>
      </c>
      <c r="HM40" s="16" t="e">
        <f>IF(#REF!=20,53,0)</f>
        <v>#REF!</v>
      </c>
      <c r="HN40" s="16" t="e">
        <f>IF(#REF!&gt;20,0,0)</f>
        <v>#REF!</v>
      </c>
      <c r="HO40" s="16" t="e">
        <f>IF(#REF!="сх",0,0)</f>
        <v>#REF!</v>
      </c>
      <c r="HP40" s="16" t="e">
        <f t="shared" si="7"/>
        <v>#REF!</v>
      </c>
      <c r="HQ40" s="16" t="e">
        <f>IF(#REF!=1,100,0)</f>
        <v>#REF!</v>
      </c>
      <c r="HR40" s="16" t="e">
        <f>IF(#REF!=2,98,0)</f>
        <v>#REF!</v>
      </c>
      <c r="HS40" s="16" t="e">
        <f>IF(#REF!=3,95,0)</f>
        <v>#REF!</v>
      </c>
      <c r="HT40" s="16" t="e">
        <f>IF(#REF!=4,93,0)</f>
        <v>#REF!</v>
      </c>
      <c r="HU40" s="16" t="e">
        <f>IF(#REF!=5,90,0)</f>
        <v>#REF!</v>
      </c>
      <c r="HV40" s="16" t="e">
        <f>IF(#REF!=6,88,0)</f>
        <v>#REF!</v>
      </c>
      <c r="HW40" s="16" t="e">
        <f>IF(#REF!=7,85,0)</f>
        <v>#REF!</v>
      </c>
      <c r="HX40" s="16" t="e">
        <f>IF(#REF!=8,83,0)</f>
        <v>#REF!</v>
      </c>
      <c r="HY40" s="16" t="e">
        <f>IF(#REF!=9,80,0)</f>
        <v>#REF!</v>
      </c>
      <c r="HZ40" s="16" t="e">
        <f>IF(#REF!=10,78,0)</f>
        <v>#REF!</v>
      </c>
      <c r="IA40" s="16" t="e">
        <f>IF(#REF!=11,75,0)</f>
        <v>#REF!</v>
      </c>
      <c r="IB40" s="16" t="e">
        <f>IF(#REF!=12,73,0)</f>
        <v>#REF!</v>
      </c>
      <c r="IC40" s="16" t="e">
        <f>IF(#REF!=13,70,0)</f>
        <v>#REF!</v>
      </c>
      <c r="ID40" s="16" t="e">
        <f>IF(#REF!=14,68,0)</f>
        <v>#REF!</v>
      </c>
      <c r="IE40" s="16" t="e">
        <f>IF(#REF!=15,65,0)</f>
        <v>#REF!</v>
      </c>
      <c r="IF40" s="16" t="e">
        <f>IF(#REF!=16,63,0)</f>
        <v>#REF!</v>
      </c>
      <c r="IG40" s="16" t="e">
        <f>IF(#REF!=17,60,0)</f>
        <v>#REF!</v>
      </c>
      <c r="IH40" s="16" t="e">
        <f>IF(#REF!=18,58,0)</f>
        <v>#REF!</v>
      </c>
      <c r="II40" s="16" t="e">
        <f>IF(#REF!=19,55,0)</f>
        <v>#REF!</v>
      </c>
      <c r="IJ40" s="16" t="e">
        <f>IF(#REF!=20,53,0)</f>
        <v>#REF!</v>
      </c>
      <c r="IK40" s="16" t="e">
        <f>IF(#REF!&gt;20,0,0)</f>
        <v>#REF!</v>
      </c>
      <c r="IL40" s="16" t="e">
        <f>IF(#REF!="сх",0,0)</f>
        <v>#REF!</v>
      </c>
      <c r="IM40" s="16" t="e">
        <f t="shared" si="8"/>
        <v>#REF!</v>
      </c>
      <c r="IN40" s="14"/>
      <c r="IO40" s="14"/>
      <c r="IP40" s="14"/>
      <c r="IQ40" s="14"/>
      <c r="IR40" s="14"/>
      <c r="IS40" s="14"/>
      <c r="IT40" s="14"/>
      <c r="IU40" s="14"/>
      <c r="IV40" s="14"/>
    </row>
    <row r="41" spans="1:256" s="17" customFormat="1" ht="35.25">
      <c r="A41" s="52">
        <v>31</v>
      </c>
      <c r="B41" s="53">
        <v>41</v>
      </c>
      <c r="C41" s="62" t="s">
        <v>105</v>
      </c>
      <c r="D41" s="47" t="s">
        <v>99</v>
      </c>
      <c r="E41" s="54" t="s">
        <v>100</v>
      </c>
      <c r="F41" s="66" t="s">
        <v>61</v>
      </c>
      <c r="G41" s="62" t="s">
        <v>42</v>
      </c>
      <c r="H41" s="53" t="s">
        <v>40</v>
      </c>
      <c r="I41" s="13" t="e">
        <f>#REF!+#REF!</f>
        <v>#REF!</v>
      </c>
      <c r="J41" s="14"/>
      <c r="K41" s="15"/>
      <c r="L41" s="14" t="e">
        <f>IF(#REF!=1,25,0)</f>
        <v>#REF!</v>
      </c>
      <c r="M41" s="14" t="e">
        <f>IF(#REF!=2,22,0)</f>
        <v>#REF!</v>
      </c>
      <c r="N41" s="14" t="e">
        <f>IF(#REF!=3,20,0)</f>
        <v>#REF!</v>
      </c>
      <c r="O41" s="14" t="e">
        <f>IF(#REF!=4,18,0)</f>
        <v>#REF!</v>
      </c>
      <c r="P41" s="14" t="e">
        <f>IF(#REF!=5,16,0)</f>
        <v>#REF!</v>
      </c>
      <c r="Q41" s="14" t="e">
        <f>IF(#REF!=6,15,0)</f>
        <v>#REF!</v>
      </c>
      <c r="R41" s="14" t="e">
        <f>IF(#REF!=7,14,0)</f>
        <v>#REF!</v>
      </c>
      <c r="S41" s="14" t="e">
        <f>IF(#REF!=8,13,0)</f>
        <v>#REF!</v>
      </c>
      <c r="T41" s="14" t="e">
        <f>IF(#REF!=9,12,0)</f>
        <v>#REF!</v>
      </c>
      <c r="U41" s="14" t="e">
        <f>IF(#REF!=10,11,0)</f>
        <v>#REF!</v>
      </c>
      <c r="V41" s="14" t="e">
        <f>IF(#REF!=11,10,0)</f>
        <v>#REF!</v>
      </c>
      <c r="W41" s="14" t="e">
        <f>IF(#REF!=12,9,0)</f>
        <v>#REF!</v>
      </c>
      <c r="X41" s="14" t="e">
        <f>IF(#REF!=13,8,0)</f>
        <v>#REF!</v>
      </c>
      <c r="Y41" s="14" t="e">
        <f>IF(#REF!=14,7,0)</f>
        <v>#REF!</v>
      </c>
      <c r="Z41" s="14" t="e">
        <f>IF(#REF!=15,6,0)</f>
        <v>#REF!</v>
      </c>
      <c r="AA41" s="14" t="e">
        <f>IF(#REF!=16,5,0)</f>
        <v>#REF!</v>
      </c>
      <c r="AB41" s="14" t="e">
        <f>IF(#REF!=17,4,0)</f>
        <v>#REF!</v>
      </c>
      <c r="AC41" s="14" t="e">
        <f>IF(#REF!=18,3,0)</f>
        <v>#REF!</v>
      </c>
      <c r="AD41" s="14" t="e">
        <f>IF(#REF!=19,2,0)</f>
        <v>#REF!</v>
      </c>
      <c r="AE41" s="14" t="e">
        <f>IF(#REF!=20,1,0)</f>
        <v>#REF!</v>
      </c>
      <c r="AF41" s="14" t="e">
        <f>IF(#REF!&gt;20,0,0)</f>
        <v>#REF!</v>
      </c>
      <c r="AG41" s="14" t="e">
        <f>IF(#REF!="сх",0,0)</f>
        <v>#REF!</v>
      </c>
      <c r="AH41" s="14" t="e">
        <f t="shared" si="0"/>
        <v>#REF!</v>
      </c>
      <c r="AI41" s="14" t="e">
        <f>IF(#REF!=1,25,0)</f>
        <v>#REF!</v>
      </c>
      <c r="AJ41" s="14" t="e">
        <f>IF(#REF!=2,22,0)</f>
        <v>#REF!</v>
      </c>
      <c r="AK41" s="14" t="e">
        <f>IF(#REF!=3,20,0)</f>
        <v>#REF!</v>
      </c>
      <c r="AL41" s="14" t="e">
        <f>IF(#REF!=4,18,0)</f>
        <v>#REF!</v>
      </c>
      <c r="AM41" s="14" t="e">
        <f>IF(#REF!=5,16,0)</f>
        <v>#REF!</v>
      </c>
      <c r="AN41" s="14" t="e">
        <f>IF(#REF!=6,15,0)</f>
        <v>#REF!</v>
      </c>
      <c r="AO41" s="14" t="e">
        <f>IF(#REF!=7,14,0)</f>
        <v>#REF!</v>
      </c>
      <c r="AP41" s="14" t="e">
        <f>IF(#REF!=8,13,0)</f>
        <v>#REF!</v>
      </c>
      <c r="AQ41" s="14" t="e">
        <f>IF(#REF!=9,12,0)</f>
        <v>#REF!</v>
      </c>
      <c r="AR41" s="14" t="e">
        <f>IF(#REF!=10,11,0)</f>
        <v>#REF!</v>
      </c>
      <c r="AS41" s="14" t="e">
        <f>IF(#REF!=11,10,0)</f>
        <v>#REF!</v>
      </c>
      <c r="AT41" s="14" t="e">
        <f>IF(#REF!=12,9,0)</f>
        <v>#REF!</v>
      </c>
      <c r="AU41" s="14" t="e">
        <f>IF(#REF!=13,8,0)</f>
        <v>#REF!</v>
      </c>
      <c r="AV41" s="14" t="e">
        <f>IF(#REF!=14,7,0)</f>
        <v>#REF!</v>
      </c>
      <c r="AW41" s="14" t="e">
        <f>IF(#REF!=15,6,0)</f>
        <v>#REF!</v>
      </c>
      <c r="AX41" s="14" t="e">
        <f>IF(#REF!=16,5,0)</f>
        <v>#REF!</v>
      </c>
      <c r="AY41" s="14" t="e">
        <f>IF(#REF!=17,4,0)</f>
        <v>#REF!</v>
      </c>
      <c r="AZ41" s="14" t="e">
        <f>IF(#REF!=18,3,0)</f>
        <v>#REF!</v>
      </c>
      <c r="BA41" s="14" t="e">
        <f>IF(#REF!=19,2,0)</f>
        <v>#REF!</v>
      </c>
      <c r="BB41" s="14" t="e">
        <f>IF(#REF!=20,1,0)</f>
        <v>#REF!</v>
      </c>
      <c r="BC41" s="14" t="e">
        <f>IF(#REF!&gt;20,0,0)</f>
        <v>#REF!</v>
      </c>
      <c r="BD41" s="14" t="e">
        <f>IF(#REF!="сх",0,0)</f>
        <v>#REF!</v>
      </c>
      <c r="BE41" s="14" t="e">
        <f t="shared" si="1"/>
        <v>#REF!</v>
      </c>
      <c r="BF41" s="14" t="e">
        <f>IF(#REF!=1,45,0)</f>
        <v>#REF!</v>
      </c>
      <c r="BG41" s="14" t="e">
        <f>IF(#REF!=2,42,0)</f>
        <v>#REF!</v>
      </c>
      <c r="BH41" s="14" t="e">
        <f>IF(#REF!=3,40,0)</f>
        <v>#REF!</v>
      </c>
      <c r="BI41" s="14" t="e">
        <f>IF(#REF!=4,38,0)</f>
        <v>#REF!</v>
      </c>
      <c r="BJ41" s="14" t="e">
        <f>IF(#REF!=5,36,0)</f>
        <v>#REF!</v>
      </c>
      <c r="BK41" s="14" t="e">
        <f>IF(#REF!=6,35,0)</f>
        <v>#REF!</v>
      </c>
      <c r="BL41" s="14" t="e">
        <f>IF(#REF!=7,34,0)</f>
        <v>#REF!</v>
      </c>
      <c r="BM41" s="14" t="e">
        <f>IF(#REF!=8,33,0)</f>
        <v>#REF!</v>
      </c>
      <c r="BN41" s="14" t="e">
        <f>IF(#REF!=9,32,0)</f>
        <v>#REF!</v>
      </c>
      <c r="BO41" s="14" t="e">
        <f>IF(#REF!=10,31,0)</f>
        <v>#REF!</v>
      </c>
      <c r="BP41" s="14" t="e">
        <f>IF(#REF!=11,30,0)</f>
        <v>#REF!</v>
      </c>
      <c r="BQ41" s="14" t="e">
        <f>IF(#REF!=12,29,0)</f>
        <v>#REF!</v>
      </c>
      <c r="BR41" s="14" t="e">
        <f>IF(#REF!=13,28,0)</f>
        <v>#REF!</v>
      </c>
      <c r="BS41" s="14" t="e">
        <f>IF(#REF!=14,27,0)</f>
        <v>#REF!</v>
      </c>
      <c r="BT41" s="14" t="e">
        <f>IF(#REF!=15,26,0)</f>
        <v>#REF!</v>
      </c>
      <c r="BU41" s="14" t="e">
        <f>IF(#REF!=16,25,0)</f>
        <v>#REF!</v>
      </c>
      <c r="BV41" s="14" t="e">
        <f>IF(#REF!=17,24,0)</f>
        <v>#REF!</v>
      </c>
      <c r="BW41" s="14" t="e">
        <f>IF(#REF!=18,23,0)</f>
        <v>#REF!</v>
      </c>
      <c r="BX41" s="14" t="e">
        <f>IF(#REF!=19,22,0)</f>
        <v>#REF!</v>
      </c>
      <c r="BY41" s="14" t="e">
        <f>IF(#REF!=20,21,0)</f>
        <v>#REF!</v>
      </c>
      <c r="BZ41" s="14" t="e">
        <f>IF(#REF!=21,20,0)</f>
        <v>#REF!</v>
      </c>
      <c r="CA41" s="14" t="e">
        <f>IF(#REF!=22,19,0)</f>
        <v>#REF!</v>
      </c>
      <c r="CB41" s="14" t="e">
        <f>IF(#REF!=23,18,0)</f>
        <v>#REF!</v>
      </c>
      <c r="CC41" s="14" t="e">
        <f>IF(#REF!=24,17,0)</f>
        <v>#REF!</v>
      </c>
      <c r="CD41" s="14" t="e">
        <f>IF(#REF!=25,16,0)</f>
        <v>#REF!</v>
      </c>
      <c r="CE41" s="14" t="e">
        <f>IF(#REF!=26,15,0)</f>
        <v>#REF!</v>
      </c>
      <c r="CF41" s="14" t="e">
        <f>IF(#REF!=27,14,0)</f>
        <v>#REF!</v>
      </c>
      <c r="CG41" s="14" t="e">
        <f>IF(#REF!=28,13,0)</f>
        <v>#REF!</v>
      </c>
      <c r="CH41" s="14" t="e">
        <f>IF(#REF!=29,12,0)</f>
        <v>#REF!</v>
      </c>
      <c r="CI41" s="14" t="e">
        <f>IF(#REF!=30,11,0)</f>
        <v>#REF!</v>
      </c>
      <c r="CJ41" s="14" t="e">
        <f>IF(#REF!=31,10,0)</f>
        <v>#REF!</v>
      </c>
      <c r="CK41" s="14" t="e">
        <f>IF(#REF!=32,9,0)</f>
        <v>#REF!</v>
      </c>
      <c r="CL41" s="14" t="e">
        <f>IF(#REF!=33,8,0)</f>
        <v>#REF!</v>
      </c>
      <c r="CM41" s="14" t="e">
        <f>IF(#REF!=34,7,0)</f>
        <v>#REF!</v>
      </c>
      <c r="CN41" s="14" t="e">
        <f>IF(#REF!=35,6,0)</f>
        <v>#REF!</v>
      </c>
      <c r="CO41" s="14" t="e">
        <f>IF(#REF!=36,5,0)</f>
        <v>#REF!</v>
      </c>
      <c r="CP41" s="14" t="e">
        <f>IF(#REF!=37,4,0)</f>
        <v>#REF!</v>
      </c>
      <c r="CQ41" s="14" t="e">
        <f>IF(#REF!=38,3,0)</f>
        <v>#REF!</v>
      </c>
      <c r="CR41" s="14" t="e">
        <f>IF(#REF!=39,2,0)</f>
        <v>#REF!</v>
      </c>
      <c r="CS41" s="14" t="e">
        <f>IF(#REF!=40,1,0)</f>
        <v>#REF!</v>
      </c>
      <c r="CT41" s="14" t="e">
        <f>IF(#REF!&gt;20,0,0)</f>
        <v>#REF!</v>
      </c>
      <c r="CU41" s="14" t="e">
        <f>IF(#REF!="сх",0,0)</f>
        <v>#REF!</v>
      </c>
      <c r="CV41" s="14" t="e">
        <f t="shared" si="2"/>
        <v>#REF!</v>
      </c>
      <c r="CW41" s="14" t="e">
        <f>IF(#REF!=1,45,0)</f>
        <v>#REF!</v>
      </c>
      <c r="CX41" s="14" t="e">
        <f>IF(#REF!=2,42,0)</f>
        <v>#REF!</v>
      </c>
      <c r="CY41" s="14" t="e">
        <f>IF(#REF!=3,40,0)</f>
        <v>#REF!</v>
      </c>
      <c r="CZ41" s="14" t="e">
        <f>IF(#REF!=4,38,0)</f>
        <v>#REF!</v>
      </c>
      <c r="DA41" s="14" t="e">
        <f>IF(#REF!=5,36,0)</f>
        <v>#REF!</v>
      </c>
      <c r="DB41" s="14" t="e">
        <f>IF(#REF!=6,35,0)</f>
        <v>#REF!</v>
      </c>
      <c r="DC41" s="14" t="e">
        <f>IF(#REF!=7,34,0)</f>
        <v>#REF!</v>
      </c>
      <c r="DD41" s="14" t="e">
        <f>IF(#REF!=8,33,0)</f>
        <v>#REF!</v>
      </c>
      <c r="DE41" s="14" t="e">
        <f>IF(#REF!=9,32,0)</f>
        <v>#REF!</v>
      </c>
      <c r="DF41" s="14" t="e">
        <f>IF(#REF!=10,31,0)</f>
        <v>#REF!</v>
      </c>
      <c r="DG41" s="14" t="e">
        <f>IF(#REF!=11,30,0)</f>
        <v>#REF!</v>
      </c>
      <c r="DH41" s="14" t="e">
        <f>IF(#REF!=12,29,0)</f>
        <v>#REF!</v>
      </c>
      <c r="DI41" s="14" t="e">
        <f>IF(#REF!=13,28,0)</f>
        <v>#REF!</v>
      </c>
      <c r="DJ41" s="14" t="e">
        <f>IF(#REF!=14,27,0)</f>
        <v>#REF!</v>
      </c>
      <c r="DK41" s="14" t="e">
        <f>IF(#REF!=15,26,0)</f>
        <v>#REF!</v>
      </c>
      <c r="DL41" s="14" t="e">
        <f>IF(#REF!=16,25,0)</f>
        <v>#REF!</v>
      </c>
      <c r="DM41" s="14" t="e">
        <f>IF(#REF!=17,24,0)</f>
        <v>#REF!</v>
      </c>
      <c r="DN41" s="14" t="e">
        <f>IF(#REF!=18,23,0)</f>
        <v>#REF!</v>
      </c>
      <c r="DO41" s="14" t="e">
        <f>IF(#REF!=19,22,0)</f>
        <v>#REF!</v>
      </c>
      <c r="DP41" s="14" t="e">
        <f>IF(#REF!=20,21,0)</f>
        <v>#REF!</v>
      </c>
      <c r="DQ41" s="14" t="e">
        <f>IF(#REF!=21,20,0)</f>
        <v>#REF!</v>
      </c>
      <c r="DR41" s="14" t="e">
        <f>IF(#REF!=22,19,0)</f>
        <v>#REF!</v>
      </c>
      <c r="DS41" s="14" t="e">
        <f>IF(#REF!=23,18,0)</f>
        <v>#REF!</v>
      </c>
      <c r="DT41" s="14" t="e">
        <f>IF(#REF!=24,17,0)</f>
        <v>#REF!</v>
      </c>
      <c r="DU41" s="14" t="e">
        <f>IF(#REF!=25,16,0)</f>
        <v>#REF!</v>
      </c>
      <c r="DV41" s="14" t="e">
        <f>IF(#REF!=26,15,0)</f>
        <v>#REF!</v>
      </c>
      <c r="DW41" s="14" t="e">
        <f>IF(#REF!=27,14,0)</f>
        <v>#REF!</v>
      </c>
      <c r="DX41" s="14" t="e">
        <f>IF(#REF!=28,13,0)</f>
        <v>#REF!</v>
      </c>
      <c r="DY41" s="14" t="e">
        <f>IF(#REF!=29,12,0)</f>
        <v>#REF!</v>
      </c>
      <c r="DZ41" s="14" t="e">
        <f>IF(#REF!=30,11,0)</f>
        <v>#REF!</v>
      </c>
      <c r="EA41" s="14" t="e">
        <f>IF(#REF!=31,10,0)</f>
        <v>#REF!</v>
      </c>
      <c r="EB41" s="14" t="e">
        <f>IF(#REF!=32,9,0)</f>
        <v>#REF!</v>
      </c>
      <c r="EC41" s="14" t="e">
        <f>IF(#REF!=33,8,0)</f>
        <v>#REF!</v>
      </c>
      <c r="ED41" s="14" t="e">
        <f>IF(#REF!=34,7,0)</f>
        <v>#REF!</v>
      </c>
      <c r="EE41" s="14" t="e">
        <f>IF(#REF!=35,6,0)</f>
        <v>#REF!</v>
      </c>
      <c r="EF41" s="14" t="e">
        <f>IF(#REF!=36,5,0)</f>
        <v>#REF!</v>
      </c>
      <c r="EG41" s="14" t="e">
        <f>IF(#REF!=37,4,0)</f>
        <v>#REF!</v>
      </c>
      <c r="EH41" s="14" t="e">
        <f>IF(#REF!=38,3,0)</f>
        <v>#REF!</v>
      </c>
      <c r="EI41" s="14" t="e">
        <f>IF(#REF!=39,2,0)</f>
        <v>#REF!</v>
      </c>
      <c r="EJ41" s="14" t="e">
        <f>IF(#REF!=40,1,0)</f>
        <v>#REF!</v>
      </c>
      <c r="EK41" s="14" t="e">
        <f>IF(#REF!&gt;20,0,0)</f>
        <v>#REF!</v>
      </c>
      <c r="EL41" s="14" t="e">
        <f>IF(#REF!="сх",0,0)</f>
        <v>#REF!</v>
      </c>
      <c r="EM41" s="14" t="e">
        <f t="shared" si="3"/>
        <v>#REF!</v>
      </c>
      <c r="EN41" s="14"/>
      <c r="EO41" s="14" t="e">
        <f>IF(#REF!="сх","ноль",IF(#REF!&gt;0,#REF!,"Ноль"))</f>
        <v>#REF!</v>
      </c>
      <c r="EP41" s="14" t="e">
        <f>IF(#REF!="сх","ноль",IF(#REF!&gt;0,#REF!,"Ноль"))</f>
        <v>#REF!</v>
      </c>
      <c r="EQ41" s="14"/>
      <c r="ER41" s="14" t="e">
        <f t="shared" si="4"/>
        <v>#REF!</v>
      </c>
      <c r="ES41" s="14" t="e">
        <f>IF(#REF!=#REF!,IF(#REF!&lt;#REF!,#REF!,EW41),#REF!)</f>
        <v>#REF!</v>
      </c>
      <c r="ET41" s="14" t="e">
        <f>IF(#REF!=#REF!,IF(#REF!&lt;#REF!,0,1))</f>
        <v>#REF!</v>
      </c>
      <c r="EU41" s="14" t="e">
        <f>IF(AND(ER41&gt;=21,ER41&lt;&gt;0),ER41,IF(#REF!&lt;#REF!,"СТОП",ES41+ET41))</f>
        <v>#REF!</v>
      </c>
      <c r="EV41" s="14"/>
      <c r="EW41" s="14">
        <v>15</v>
      </c>
      <c r="EX41" s="14">
        <v>16</v>
      </c>
      <c r="EY41" s="14"/>
      <c r="EZ41" s="16" t="e">
        <f>IF(#REF!=1,25,0)</f>
        <v>#REF!</v>
      </c>
      <c r="FA41" s="16" t="e">
        <f>IF(#REF!=2,22,0)</f>
        <v>#REF!</v>
      </c>
      <c r="FB41" s="16" t="e">
        <f>IF(#REF!=3,20,0)</f>
        <v>#REF!</v>
      </c>
      <c r="FC41" s="16" t="e">
        <f>IF(#REF!=4,18,0)</f>
        <v>#REF!</v>
      </c>
      <c r="FD41" s="16" t="e">
        <f>IF(#REF!=5,16,0)</f>
        <v>#REF!</v>
      </c>
      <c r="FE41" s="16" t="e">
        <f>IF(#REF!=6,15,0)</f>
        <v>#REF!</v>
      </c>
      <c r="FF41" s="16" t="e">
        <f>IF(#REF!=7,14,0)</f>
        <v>#REF!</v>
      </c>
      <c r="FG41" s="16" t="e">
        <f>IF(#REF!=8,13,0)</f>
        <v>#REF!</v>
      </c>
      <c r="FH41" s="16" t="e">
        <f>IF(#REF!=9,12,0)</f>
        <v>#REF!</v>
      </c>
      <c r="FI41" s="16" t="e">
        <f>IF(#REF!=10,11,0)</f>
        <v>#REF!</v>
      </c>
      <c r="FJ41" s="16" t="e">
        <f>IF(#REF!=11,10,0)</f>
        <v>#REF!</v>
      </c>
      <c r="FK41" s="16" t="e">
        <f>IF(#REF!=12,9,0)</f>
        <v>#REF!</v>
      </c>
      <c r="FL41" s="16" t="e">
        <f>IF(#REF!=13,8,0)</f>
        <v>#REF!</v>
      </c>
      <c r="FM41" s="16" t="e">
        <f>IF(#REF!=14,7,0)</f>
        <v>#REF!</v>
      </c>
      <c r="FN41" s="16" t="e">
        <f>IF(#REF!=15,6,0)</f>
        <v>#REF!</v>
      </c>
      <c r="FO41" s="16" t="e">
        <f>IF(#REF!=16,5,0)</f>
        <v>#REF!</v>
      </c>
      <c r="FP41" s="16" t="e">
        <f>IF(#REF!=17,4,0)</f>
        <v>#REF!</v>
      </c>
      <c r="FQ41" s="16" t="e">
        <f>IF(#REF!=18,3,0)</f>
        <v>#REF!</v>
      </c>
      <c r="FR41" s="16" t="e">
        <f>IF(#REF!=19,2,0)</f>
        <v>#REF!</v>
      </c>
      <c r="FS41" s="16" t="e">
        <f>IF(#REF!=20,1,0)</f>
        <v>#REF!</v>
      </c>
      <c r="FT41" s="16" t="e">
        <f>IF(#REF!&gt;20,0,0)</f>
        <v>#REF!</v>
      </c>
      <c r="FU41" s="16" t="e">
        <f>IF(#REF!="сх",0,0)</f>
        <v>#REF!</v>
      </c>
      <c r="FV41" s="16" t="e">
        <f t="shared" si="5"/>
        <v>#REF!</v>
      </c>
      <c r="FW41" s="16" t="e">
        <f>IF(#REF!=1,25,0)</f>
        <v>#REF!</v>
      </c>
      <c r="FX41" s="16" t="e">
        <f>IF(#REF!=2,22,0)</f>
        <v>#REF!</v>
      </c>
      <c r="FY41" s="16" t="e">
        <f>IF(#REF!=3,20,0)</f>
        <v>#REF!</v>
      </c>
      <c r="FZ41" s="16" t="e">
        <f>IF(#REF!=4,18,0)</f>
        <v>#REF!</v>
      </c>
      <c r="GA41" s="16" t="e">
        <f>IF(#REF!=5,16,0)</f>
        <v>#REF!</v>
      </c>
      <c r="GB41" s="16" t="e">
        <f>IF(#REF!=6,15,0)</f>
        <v>#REF!</v>
      </c>
      <c r="GC41" s="16" t="e">
        <f>IF(#REF!=7,14,0)</f>
        <v>#REF!</v>
      </c>
      <c r="GD41" s="16" t="e">
        <f>IF(#REF!=8,13,0)</f>
        <v>#REF!</v>
      </c>
      <c r="GE41" s="16" t="e">
        <f>IF(#REF!=9,12,0)</f>
        <v>#REF!</v>
      </c>
      <c r="GF41" s="16" t="e">
        <f>IF(#REF!=10,11,0)</f>
        <v>#REF!</v>
      </c>
      <c r="GG41" s="16" t="e">
        <f>IF(#REF!=11,10,0)</f>
        <v>#REF!</v>
      </c>
      <c r="GH41" s="16" t="e">
        <f>IF(#REF!=12,9,0)</f>
        <v>#REF!</v>
      </c>
      <c r="GI41" s="16" t="e">
        <f>IF(#REF!=13,8,0)</f>
        <v>#REF!</v>
      </c>
      <c r="GJ41" s="16" t="e">
        <f>IF(#REF!=14,7,0)</f>
        <v>#REF!</v>
      </c>
      <c r="GK41" s="16" t="e">
        <f>IF(#REF!=15,6,0)</f>
        <v>#REF!</v>
      </c>
      <c r="GL41" s="16" t="e">
        <f>IF(#REF!=16,5,0)</f>
        <v>#REF!</v>
      </c>
      <c r="GM41" s="16" t="e">
        <f>IF(#REF!=17,4,0)</f>
        <v>#REF!</v>
      </c>
      <c r="GN41" s="16" t="e">
        <f>IF(#REF!=18,3,0)</f>
        <v>#REF!</v>
      </c>
      <c r="GO41" s="16" t="e">
        <f>IF(#REF!=19,2,0)</f>
        <v>#REF!</v>
      </c>
      <c r="GP41" s="16" t="e">
        <f>IF(#REF!=20,1,0)</f>
        <v>#REF!</v>
      </c>
      <c r="GQ41" s="16" t="e">
        <f>IF(#REF!&gt;20,0,0)</f>
        <v>#REF!</v>
      </c>
      <c r="GR41" s="16" t="e">
        <f>IF(#REF!="сх",0,0)</f>
        <v>#REF!</v>
      </c>
      <c r="GS41" s="16" t="e">
        <f t="shared" si="6"/>
        <v>#REF!</v>
      </c>
      <c r="GT41" s="16" t="e">
        <f>IF(#REF!=1,100,0)</f>
        <v>#REF!</v>
      </c>
      <c r="GU41" s="16" t="e">
        <f>IF(#REF!=2,98,0)</f>
        <v>#REF!</v>
      </c>
      <c r="GV41" s="16" t="e">
        <f>IF(#REF!=3,95,0)</f>
        <v>#REF!</v>
      </c>
      <c r="GW41" s="16" t="e">
        <f>IF(#REF!=4,93,0)</f>
        <v>#REF!</v>
      </c>
      <c r="GX41" s="16" t="e">
        <f>IF(#REF!=5,90,0)</f>
        <v>#REF!</v>
      </c>
      <c r="GY41" s="16" t="e">
        <f>IF(#REF!=6,88,0)</f>
        <v>#REF!</v>
      </c>
      <c r="GZ41" s="16" t="e">
        <f>IF(#REF!=7,85,0)</f>
        <v>#REF!</v>
      </c>
      <c r="HA41" s="16" t="e">
        <f>IF(#REF!=8,83,0)</f>
        <v>#REF!</v>
      </c>
      <c r="HB41" s="16" t="e">
        <f>IF(#REF!=9,80,0)</f>
        <v>#REF!</v>
      </c>
      <c r="HC41" s="16" t="e">
        <f>IF(#REF!=10,78,0)</f>
        <v>#REF!</v>
      </c>
      <c r="HD41" s="16" t="e">
        <f>IF(#REF!=11,75,0)</f>
        <v>#REF!</v>
      </c>
      <c r="HE41" s="16" t="e">
        <f>IF(#REF!=12,73,0)</f>
        <v>#REF!</v>
      </c>
      <c r="HF41" s="16" t="e">
        <f>IF(#REF!=13,70,0)</f>
        <v>#REF!</v>
      </c>
      <c r="HG41" s="16" t="e">
        <f>IF(#REF!=14,68,0)</f>
        <v>#REF!</v>
      </c>
      <c r="HH41" s="16" t="e">
        <f>IF(#REF!=15,65,0)</f>
        <v>#REF!</v>
      </c>
      <c r="HI41" s="16" t="e">
        <f>IF(#REF!=16,63,0)</f>
        <v>#REF!</v>
      </c>
      <c r="HJ41" s="16" t="e">
        <f>IF(#REF!=17,60,0)</f>
        <v>#REF!</v>
      </c>
      <c r="HK41" s="16" t="e">
        <f>IF(#REF!=18,58,0)</f>
        <v>#REF!</v>
      </c>
      <c r="HL41" s="16" t="e">
        <f>IF(#REF!=19,55,0)</f>
        <v>#REF!</v>
      </c>
      <c r="HM41" s="16" t="e">
        <f>IF(#REF!=20,53,0)</f>
        <v>#REF!</v>
      </c>
      <c r="HN41" s="16" t="e">
        <f>IF(#REF!&gt;20,0,0)</f>
        <v>#REF!</v>
      </c>
      <c r="HO41" s="16" t="e">
        <f>IF(#REF!="сх",0,0)</f>
        <v>#REF!</v>
      </c>
      <c r="HP41" s="16" t="e">
        <f t="shared" si="7"/>
        <v>#REF!</v>
      </c>
      <c r="HQ41" s="16" t="e">
        <f>IF(#REF!=1,100,0)</f>
        <v>#REF!</v>
      </c>
      <c r="HR41" s="16" t="e">
        <f>IF(#REF!=2,98,0)</f>
        <v>#REF!</v>
      </c>
      <c r="HS41" s="16" t="e">
        <f>IF(#REF!=3,95,0)</f>
        <v>#REF!</v>
      </c>
      <c r="HT41" s="16" t="e">
        <f>IF(#REF!=4,93,0)</f>
        <v>#REF!</v>
      </c>
      <c r="HU41" s="16" t="e">
        <f>IF(#REF!=5,90,0)</f>
        <v>#REF!</v>
      </c>
      <c r="HV41" s="16" t="e">
        <f>IF(#REF!=6,88,0)</f>
        <v>#REF!</v>
      </c>
      <c r="HW41" s="16" t="e">
        <f>IF(#REF!=7,85,0)</f>
        <v>#REF!</v>
      </c>
      <c r="HX41" s="16" t="e">
        <f>IF(#REF!=8,83,0)</f>
        <v>#REF!</v>
      </c>
      <c r="HY41" s="16" t="e">
        <f>IF(#REF!=9,80,0)</f>
        <v>#REF!</v>
      </c>
      <c r="HZ41" s="16" t="e">
        <f>IF(#REF!=10,78,0)</f>
        <v>#REF!</v>
      </c>
      <c r="IA41" s="16" t="e">
        <f>IF(#REF!=11,75,0)</f>
        <v>#REF!</v>
      </c>
      <c r="IB41" s="16" t="e">
        <f>IF(#REF!=12,73,0)</f>
        <v>#REF!</v>
      </c>
      <c r="IC41" s="16" t="e">
        <f>IF(#REF!=13,70,0)</f>
        <v>#REF!</v>
      </c>
      <c r="ID41" s="16" t="e">
        <f>IF(#REF!=14,68,0)</f>
        <v>#REF!</v>
      </c>
      <c r="IE41" s="16" t="e">
        <f>IF(#REF!=15,65,0)</f>
        <v>#REF!</v>
      </c>
      <c r="IF41" s="16" t="e">
        <f>IF(#REF!=16,63,0)</f>
        <v>#REF!</v>
      </c>
      <c r="IG41" s="16" t="e">
        <f>IF(#REF!=17,60,0)</f>
        <v>#REF!</v>
      </c>
      <c r="IH41" s="16" t="e">
        <f>IF(#REF!=18,58,0)</f>
        <v>#REF!</v>
      </c>
      <c r="II41" s="16" t="e">
        <f>IF(#REF!=19,55,0)</f>
        <v>#REF!</v>
      </c>
      <c r="IJ41" s="16" t="e">
        <f>IF(#REF!=20,53,0)</f>
        <v>#REF!</v>
      </c>
      <c r="IK41" s="16" t="e">
        <f>IF(#REF!&gt;20,0,0)</f>
        <v>#REF!</v>
      </c>
      <c r="IL41" s="16" t="e">
        <f>IF(#REF!="сх",0,0)</f>
        <v>#REF!</v>
      </c>
      <c r="IM41" s="16" t="e">
        <f t="shared" si="8"/>
        <v>#REF!</v>
      </c>
      <c r="IN41" s="14"/>
      <c r="IO41" s="14"/>
      <c r="IP41" s="14"/>
      <c r="IQ41" s="14"/>
      <c r="IR41" s="14"/>
      <c r="IS41" s="14"/>
      <c r="IT41" s="14"/>
      <c r="IU41" s="14"/>
      <c r="IV41" s="14"/>
    </row>
    <row r="42" spans="1:256" s="17" customFormat="1" ht="35.25">
      <c r="A42" s="52">
        <v>32</v>
      </c>
      <c r="B42" s="53">
        <v>53</v>
      </c>
      <c r="C42" s="62" t="s">
        <v>102</v>
      </c>
      <c r="D42" s="47" t="s">
        <v>99</v>
      </c>
      <c r="E42" s="54" t="s">
        <v>100</v>
      </c>
      <c r="F42" s="66" t="s">
        <v>64</v>
      </c>
      <c r="G42" s="62" t="s">
        <v>101</v>
      </c>
      <c r="H42" s="53" t="s">
        <v>62</v>
      </c>
      <c r="I42" s="13"/>
      <c r="J42" s="14"/>
      <c r="K42" s="15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4"/>
      <c r="AH42" s="14"/>
      <c r="AI42" s="14"/>
      <c r="AJ42" s="14"/>
      <c r="AK42" s="14"/>
      <c r="AL42" s="14"/>
      <c r="AM42" s="14"/>
      <c r="AN42" s="14"/>
      <c r="AO42" s="14"/>
      <c r="AP42" s="14"/>
      <c r="AQ42" s="14"/>
      <c r="AR42" s="14"/>
      <c r="AS42" s="14"/>
      <c r="AT42" s="14"/>
      <c r="AU42" s="14"/>
      <c r="AV42" s="14"/>
      <c r="AW42" s="14"/>
      <c r="AX42" s="14"/>
      <c r="AY42" s="14"/>
      <c r="AZ42" s="14"/>
      <c r="BA42" s="14"/>
      <c r="BB42" s="14"/>
      <c r="BC42" s="14"/>
      <c r="BD42" s="14"/>
      <c r="BE42" s="14"/>
      <c r="BF42" s="14"/>
      <c r="BG42" s="14"/>
      <c r="BH42" s="14"/>
      <c r="BI42" s="14"/>
      <c r="BJ42" s="14"/>
      <c r="BK42" s="14"/>
      <c r="BL42" s="14"/>
      <c r="BM42" s="14"/>
      <c r="BN42" s="14"/>
      <c r="BO42" s="14"/>
      <c r="BP42" s="14"/>
      <c r="BQ42" s="14"/>
      <c r="BR42" s="14"/>
      <c r="BS42" s="14"/>
      <c r="BT42" s="14"/>
      <c r="BU42" s="14"/>
      <c r="BV42" s="14"/>
      <c r="BW42" s="14"/>
      <c r="BX42" s="14"/>
      <c r="BY42" s="14"/>
      <c r="BZ42" s="14"/>
      <c r="CA42" s="14"/>
      <c r="CB42" s="14"/>
      <c r="CC42" s="14"/>
      <c r="CD42" s="14"/>
      <c r="CE42" s="14"/>
      <c r="CF42" s="14"/>
      <c r="CG42" s="14"/>
      <c r="CH42" s="14"/>
      <c r="CI42" s="14"/>
      <c r="CJ42" s="14"/>
      <c r="CK42" s="14"/>
      <c r="CL42" s="14"/>
      <c r="CM42" s="14"/>
      <c r="CN42" s="14"/>
      <c r="CO42" s="14"/>
      <c r="CP42" s="14"/>
      <c r="CQ42" s="14"/>
      <c r="CR42" s="14"/>
      <c r="CS42" s="14"/>
      <c r="CT42" s="14"/>
      <c r="CU42" s="14"/>
      <c r="CV42" s="14"/>
      <c r="CW42" s="14"/>
      <c r="CX42" s="14"/>
      <c r="CY42" s="14"/>
      <c r="CZ42" s="14"/>
      <c r="DA42" s="14"/>
      <c r="DB42" s="14"/>
      <c r="DC42" s="14"/>
      <c r="DD42" s="14"/>
      <c r="DE42" s="14"/>
      <c r="DF42" s="14"/>
      <c r="DG42" s="14"/>
      <c r="DH42" s="14"/>
      <c r="DI42" s="14"/>
      <c r="DJ42" s="14"/>
      <c r="DK42" s="14"/>
      <c r="DL42" s="14"/>
      <c r="DM42" s="14"/>
      <c r="DN42" s="14"/>
      <c r="DO42" s="14"/>
      <c r="DP42" s="14"/>
      <c r="DQ42" s="14"/>
      <c r="DR42" s="14"/>
      <c r="DS42" s="14"/>
      <c r="DT42" s="14"/>
      <c r="DU42" s="14"/>
      <c r="DV42" s="14"/>
      <c r="DW42" s="14"/>
      <c r="DX42" s="14"/>
      <c r="DY42" s="14"/>
      <c r="DZ42" s="14"/>
      <c r="EA42" s="14"/>
      <c r="EB42" s="14"/>
      <c r="EC42" s="14"/>
      <c r="ED42" s="14"/>
      <c r="EE42" s="14"/>
      <c r="EF42" s="14"/>
      <c r="EG42" s="14"/>
      <c r="EH42" s="14"/>
      <c r="EI42" s="14"/>
      <c r="EJ42" s="14"/>
      <c r="EK42" s="14"/>
      <c r="EL42" s="14"/>
      <c r="EM42" s="14"/>
      <c r="EN42" s="14"/>
      <c r="EO42" s="14"/>
      <c r="EP42" s="14"/>
      <c r="EQ42" s="14"/>
      <c r="ER42" s="14"/>
      <c r="ES42" s="14"/>
      <c r="ET42" s="14"/>
      <c r="EU42" s="14"/>
      <c r="EV42" s="14"/>
      <c r="EW42" s="14"/>
      <c r="EX42" s="14"/>
      <c r="EY42" s="14"/>
      <c r="EZ42" s="16"/>
      <c r="FA42" s="16"/>
      <c r="FB42" s="16"/>
      <c r="FC42" s="16"/>
      <c r="FD42" s="16"/>
      <c r="FE42" s="16"/>
      <c r="FF42" s="16"/>
      <c r="FG42" s="16"/>
      <c r="FH42" s="16"/>
      <c r="FI42" s="16"/>
      <c r="FJ42" s="16"/>
      <c r="FK42" s="16"/>
      <c r="FL42" s="16"/>
      <c r="FM42" s="16"/>
      <c r="FN42" s="16"/>
      <c r="FO42" s="16"/>
      <c r="FP42" s="16"/>
      <c r="FQ42" s="16"/>
      <c r="FR42" s="16"/>
      <c r="FS42" s="16"/>
      <c r="FT42" s="16"/>
      <c r="FU42" s="16"/>
      <c r="FV42" s="16"/>
      <c r="FW42" s="16"/>
      <c r="FX42" s="16"/>
      <c r="FY42" s="16"/>
      <c r="FZ42" s="16"/>
      <c r="GA42" s="16"/>
      <c r="GB42" s="16"/>
      <c r="GC42" s="16"/>
      <c r="GD42" s="16"/>
      <c r="GE42" s="16"/>
      <c r="GF42" s="16"/>
      <c r="GG42" s="16"/>
      <c r="GH42" s="16"/>
      <c r="GI42" s="16"/>
      <c r="GJ42" s="16"/>
      <c r="GK42" s="16"/>
      <c r="GL42" s="16"/>
      <c r="GM42" s="16"/>
      <c r="GN42" s="16"/>
      <c r="GO42" s="16"/>
      <c r="GP42" s="16"/>
      <c r="GQ42" s="16"/>
      <c r="GR42" s="16"/>
      <c r="GS42" s="16"/>
      <c r="GT42" s="16"/>
      <c r="GU42" s="16"/>
      <c r="GV42" s="16"/>
      <c r="GW42" s="16"/>
      <c r="GX42" s="16"/>
      <c r="GY42" s="16"/>
      <c r="GZ42" s="16"/>
      <c r="HA42" s="16"/>
      <c r="HB42" s="16"/>
      <c r="HC42" s="16"/>
      <c r="HD42" s="16"/>
      <c r="HE42" s="16"/>
      <c r="HF42" s="16"/>
      <c r="HG42" s="16"/>
      <c r="HH42" s="16"/>
      <c r="HI42" s="16"/>
      <c r="HJ42" s="16"/>
      <c r="HK42" s="16"/>
      <c r="HL42" s="16"/>
      <c r="HM42" s="16"/>
      <c r="HN42" s="16"/>
      <c r="HO42" s="16"/>
      <c r="HP42" s="16"/>
      <c r="HQ42" s="16"/>
      <c r="HR42" s="16"/>
      <c r="HS42" s="16"/>
      <c r="HT42" s="16"/>
      <c r="HU42" s="16"/>
      <c r="HV42" s="16"/>
      <c r="HW42" s="16"/>
      <c r="HX42" s="16"/>
      <c r="HY42" s="16"/>
      <c r="HZ42" s="16"/>
      <c r="IA42" s="16"/>
      <c r="IB42" s="16"/>
      <c r="IC42" s="16"/>
      <c r="ID42" s="16"/>
      <c r="IE42" s="16"/>
      <c r="IF42" s="16"/>
      <c r="IG42" s="16"/>
      <c r="IH42" s="16"/>
      <c r="II42" s="16"/>
      <c r="IJ42" s="16"/>
      <c r="IK42" s="16"/>
      <c r="IL42" s="16"/>
      <c r="IM42" s="16"/>
      <c r="IN42" s="14"/>
      <c r="IO42" s="14"/>
      <c r="IP42" s="14"/>
      <c r="IQ42" s="14"/>
      <c r="IR42" s="14"/>
      <c r="IS42" s="14"/>
      <c r="IT42" s="14"/>
      <c r="IU42" s="14"/>
      <c r="IV42" s="14"/>
    </row>
    <row r="43" spans="1:256" s="17" customFormat="1" ht="35.25">
      <c r="A43" s="52">
        <v>33</v>
      </c>
      <c r="B43" s="53">
        <v>54</v>
      </c>
      <c r="C43" s="62" t="s">
        <v>98</v>
      </c>
      <c r="D43" s="47" t="s">
        <v>99</v>
      </c>
      <c r="E43" s="54" t="s">
        <v>100</v>
      </c>
      <c r="F43" s="66" t="s">
        <v>64</v>
      </c>
      <c r="G43" s="62" t="s">
        <v>101</v>
      </c>
      <c r="H43" s="53" t="s">
        <v>71</v>
      </c>
      <c r="I43" s="13"/>
      <c r="J43" s="14"/>
      <c r="K43" s="15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  <c r="AF43" s="14"/>
      <c r="AG43" s="14"/>
      <c r="AH43" s="14"/>
      <c r="AI43" s="14"/>
      <c r="AJ43" s="14"/>
      <c r="AK43" s="14"/>
      <c r="AL43" s="14"/>
      <c r="AM43" s="14"/>
      <c r="AN43" s="14"/>
      <c r="AO43" s="14"/>
      <c r="AP43" s="14"/>
      <c r="AQ43" s="14"/>
      <c r="AR43" s="14"/>
      <c r="AS43" s="14"/>
      <c r="AT43" s="14"/>
      <c r="AU43" s="14"/>
      <c r="AV43" s="14"/>
      <c r="AW43" s="14"/>
      <c r="AX43" s="14"/>
      <c r="AY43" s="14"/>
      <c r="AZ43" s="14"/>
      <c r="BA43" s="14"/>
      <c r="BB43" s="14"/>
      <c r="BC43" s="14"/>
      <c r="BD43" s="14"/>
      <c r="BE43" s="14"/>
      <c r="BF43" s="14"/>
      <c r="BG43" s="14"/>
      <c r="BH43" s="14"/>
      <c r="BI43" s="14"/>
      <c r="BJ43" s="14"/>
      <c r="BK43" s="14"/>
      <c r="BL43" s="14"/>
      <c r="BM43" s="14"/>
      <c r="BN43" s="14"/>
      <c r="BO43" s="14"/>
      <c r="BP43" s="14"/>
      <c r="BQ43" s="14"/>
      <c r="BR43" s="14"/>
      <c r="BS43" s="14"/>
      <c r="BT43" s="14"/>
      <c r="BU43" s="14"/>
      <c r="BV43" s="14"/>
      <c r="BW43" s="14"/>
      <c r="BX43" s="14"/>
      <c r="BY43" s="14"/>
      <c r="BZ43" s="14"/>
      <c r="CA43" s="14"/>
      <c r="CB43" s="14"/>
      <c r="CC43" s="14"/>
      <c r="CD43" s="14"/>
      <c r="CE43" s="14"/>
      <c r="CF43" s="14"/>
      <c r="CG43" s="14"/>
      <c r="CH43" s="14"/>
      <c r="CI43" s="14"/>
      <c r="CJ43" s="14"/>
      <c r="CK43" s="14"/>
      <c r="CL43" s="14"/>
      <c r="CM43" s="14"/>
      <c r="CN43" s="14"/>
      <c r="CO43" s="14"/>
      <c r="CP43" s="14"/>
      <c r="CQ43" s="14"/>
      <c r="CR43" s="14"/>
      <c r="CS43" s="14"/>
      <c r="CT43" s="14"/>
      <c r="CU43" s="14"/>
      <c r="CV43" s="14"/>
      <c r="CW43" s="14"/>
      <c r="CX43" s="14"/>
      <c r="CY43" s="14"/>
      <c r="CZ43" s="14"/>
      <c r="DA43" s="14"/>
      <c r="DB43" s="14"/>
      <c r="DC43" s="14"/>
      <c r="DD43" s="14"/>
      <c r="DE43" s="14"/>
      <c r="DF43" s="14"/>
      <c r="DG43" s="14"/>
      <c r="DH43" s="14"/>
      <c r="DI43" s="14"/>
      <c r="DJ43" s="14"/>
      <c r="DK43" s="14"/>
      <c r="DL43" s="14"/>
      <c r="DM43" s="14"/>
      <c r="DN43" s="14"/>
      <c r="DO43" s="14"/>
      <c r="DP43" s="14"/>
      <c r="DQ43" s="14"/>
      <c r="DR43" s="14"/>
      <c r="DS43" s="14"/>
      <c r="DT43" s="14"/>
      <c r="DU43" s="14"/>
      <c r="DV43" s="14"/>
      <c r="DW43" s="14"/>
      <c r="DX43" s="14"/>
      <c r="DY43" s="14"/>
      <c r="DZ43" s="14"/>
      <c r="EA43" s="14"/>
      <c r="EB43" s="14"/>
      <c r="EC43" s="14"/>
      <c r="ED43" s="14"/>
      <c r="EE43" s="14"/>
      <c r="EF43" s="14"/>
      <c r="EG43" s="14"/>
      <c r="EH43" s="14"/>
      <c r="EI43" s="14"/>
      <c r="EJ43" s="14"/>
      <c r="EK43" s="14"/>
      <c r="EL43" s="14"/>
      <c r="EM43" s="14"/>
      <c r="EN43" s="14"/>
      <c r="EO43" s="14"/>
      <c r="EP43" s="14"/>
      <c r="EQ43" s="14"/>
      <c r="ER43" s="14"/>
      <c r="ES43" s="14"/>
      <c r="ET43" s="14"/>
      <c r="EU43" s="14"/>
      <c r="EV43" s="14"/>
      <c r="EW43" s="14"/>
      <c r="EX43" s="14"/>
      <c r="EY43" s="14"/>
      <c r="EZ43" s="16"/>
      <c r="FA43" s="16"/>
      <c r="FB43" s="16"/>
      <c r="FC43" s="16"/>
      <c r="FD43" s="16"/>
      <c r="FE43" s="16"/>
      <c r="FF43" s="16"/>
      <c r="FG43" s="16"/>
      <c r="FH43" s="16"/>
      <c r="FI43" s="16"/>
      <c r="FJ43" s="16"/>
      <c r="FK43" s="16"/>
      <c r="FL43" s="16"/>
      <c r="FM43" s="16"/>
      <c r="FN43" s="16"/>
      <c r="FO43" s="16"/>
      <c r="FP43" s="16"/>
      <c r="FQ43" s="16"/>
      <c r="FR43" s="16"/>
      <c r="FS43" s="16"/>
      <c r="FT43" s="16"/>
      <c r="FU43" s="16"/>
      <c r="FV43" s="16"/>
      <c r="FW43" s="16"/>
      <c r="FX43" s="16"/>
      <c r="FY43" s="16"/>
      <c r="FZ43" s="16"/>
      <c r="GA43" s="16"/>
      <c r="GB43" s="16"/>
      <c r="GC43" s="16"/>
      <c r="GD43" s="16"/>
      <c r="GE43" s="16"/>
      <c r="GF43" s="16"/>
      <c r="GG43" s="16"/>
      <c r="GH43" s="16"/>
      <c r="GI43" s="16"/>
      <c r="GJ43" s="16"/>
      <c r="GK43" s="16"/>
      <c r="GL43" s="16"/>
      <c r="GM43" s="16"/>
      <c r="GN43" s="16"/>
      <c r="GO43" s="16"/>
      <c r="GP43" s="16"/>
      <c r="GQ43" s="16"/>
      <c r="GR43" s="16"/>
      <c r="GS43" s="16"/>
      <c r="GT43" s="16"/>
      <c r="GU43" s="16"/>
      <c r="GV43" s="16"/>
      <c r="GW43" s="16"/>
      <c r="GX43" s="16"/>
      <c r="GY43" s="16"/>
      <c r="GZ43" s="16"/>
      <c r="HA43" s="16"/>
      <c r="HB43" s="16"/>
      <c r="HC43" s="16"/>
      <c r="HD43" s="16"/>
      <c r="HE43" s="16"/>
      <c r="HF43" s="16"/>
      <c r="HG43" s="16"/>
      <c r="HH43" s="16"/>
      <c r="HI43" s="16"/>
      <c r="HJ43" s="16"/>
      <c r="HK43" s="16"/>
      <c r="HL43" s="16"/>
      <c r="HM43" s="16"/>
      <c r="HN43" s="16"/>
      <c r="HO43" s="16"/>
      <c r="HP43" s="16"/>
      <c r="HQ43" s="16"/>
      <c r="HR43" s="16"/>
      <c r="HS43" s="16"/>
      <c r="HT43" s="16"/>
      <c r="HU43" s="16"/>
      <c r="HV43" s="16"/>
      <c r="HW43" s="16"/>
      <c r="HX43" s="16"/>
      <c r="HY43" s="16"/>
      <c r="HZ43" s="16"/>
      <c r="IA43" s="16"/>
      <c r="IB43" s="16"/>
      <c r="IC43" s="16"/>
      <c r="ID43" s="16"/>
      <c r="IE43" s="16"/>
      <c r="IF43" s="16"/>
      <c r="IG43" s="16"/>
      <c r="IH43" s="16"/>
      <c r="II43" s="16"/>
      <c r="IJ43" s="16"/>
      <c r="IK43" s="16"/>
      <c r="IL43" s="16"/>
      <c r="IM43" s="16"/>
      <c r="IN43" s="14"/>
      <c r="IO43" s="14"/>
      <c r="IP43" s="14"/>
      <c r="IQ43" s="14"/>
      <c r="IR43" s="14"/>
      <c r="IS43" s="14"/>
      <c r="IT43" s="14"/>
      <c r="IU43" s="14"/>
      <c r="IV43" s="14"/>
    </row>
    <row r="44" spans="1:256" s="17" customFormat="1" ht="35.25">
      <c r="A44" s="52">
        <v>34</v>
      </c>
      <c r="B44" s="53">
        <v>55</v>
      </c>
      <c r="C44" s="62" t="s">
        <v>110</v>
      </c>
      <c r="D44" s="53" t="s">
        <v>99</v>
      </c>
      <c r="E44" s="54" t="s">
        <v>100</v>
      </c>
      <c r="F44" s="66" t="s">
        <v>64</v>
      </c>
      <c r="G44" s="62" t="s">
        <v>43</v>
      </c>
      <c r="H44" s="53" t="s">
        <v>39</v>
      </c>
      <c r="I44" s="13"/>
      <c r="J44" s="14"/>
      <c r="K44" s="15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4"/>
      <c r="AG44" s="14"/>
      <c r="AH44" s="14"/>
      <c r="AI44" s="14"/>
      <c r="AJ44" s="14"/>
      <c r="AK44" s="14"/>
      <c r="AL44" s="14"/>
      <c r="AM44" s="14"/>
      <c r="AN44" s="14"/>
      <c r="AO44" s="14"/>
      <c r="AP44" s="14"/>
      <c r="AQ44" s="14"/>
      <c r="AR44" s="14"/>
      <c r="AS44" s="14"/>
      <c r="AT44" s="14"/>
      <c r="AU44" s="14"/>
      <c r="AV44" s="14"/>
      <c r="AW44" s="14"/>
      <c r="AX44" s="14"/>
      <c r="AY44" s="14"/>
      <c r="AZ44" s="14"/>
      <c r="BA44" s="14"/>
      <c r="BB44" s="14"/>
      <c r="BC44" s="14"/>
      <c r="BD44" s="14"/>
      <c r="BE44" s="14"/>
      <c r="BF44" s="14"/>
      <c r="BG44" s="14"/>
      <c r="BH44" s="14"/>
      <c r="BI44" s="14"/>
      <c r="BJ44" s="14"/>
      <c r="BK44" s="14"/>
      <c r="BL44" s="14"/>
      <c r="BM44" s="14"/>
      <c r="BN44" s="14"/>
      <c r="BO44" s="14"/>
      <c r="BP44" s="14"/>
      <c r="BQ44" s="14"/>
      <c r="BR44" s="14"/>
      <c r="BS44" s="14"/>
      <c r="BT44" s="14"/>
      <c r="BU44" s="14"/>
      <c r="BV44" s="14"/>
      <c r="BW44" s="14"/>
      <c r="BX44" s="14"/>
      <c r="BY44" s="14"/>
      <c r="BZ44" s="14"/>
      <c r="CA44" s="14"/>
      <c r="CB44" s="14"/>
      <c r="CC44" s="14"/>
      <c r="CD44" s="14"/>
      <c r="CE44" s="14"/>
      <c r="CF44" s="14"/>
      <c r="CG44" s="14"/>
      <c r="CH44" s="14"/>
      <c r="CI44" s="14"/>
      <c r="CJ44" s="14"/>
      <c r="CK44" s="14"/>
      <c r="CL44" s="14"/>
      <c r="CM44" s="14"/>
      <c r="CN44" s="14"/>
      <c r="CO44" s="14"/>
      <c r="CP44" s="14"/>
      <c r="CQ44" s="14"/>
      <c r="CR44" s="14"/>
      <c r="CS44" s="14"/>
      <c r="CT44" s="14"/>
      <c r="CU44" s="14"/>
      <c r="CV44" s="14"/>
      <c r="CW44" s="14"/>
      <c r="CX44" s="14"/>
      <c r="CY44" s="14"/>
      <c r="CZ44" s="14"/>
      <c r="DA44" s="14"/>
      <c r="DB44" s="14"/>
      <c r="DC44" s="14"/>
      <c r="DD44" s="14"/>
      <c r="DE44" s="14"/>
      <c r="DF44" s="14"/>
      <c r="DG44" s="14"/>
      <c r="DH44" s="14"/>
      <c r="DI44" s="14"/>
      <c r="DJ44" s="14"/>
      <c r="DK44" s="14"/>
      <c r="DL44" s="14"/>
      <c r="DM44" s="14"/>
      <c r="DN44" s="14"/>
      <c r="DO44" s="14"/>
      <c r="DP44" s="14"/>
      <c r="DQ44" s="14"/>
      <c r="DR44" s="14"/>
      <c r="DS44" s="14"/>
      <c r="DT44" s="14"/>
      <c r="DU44" s="14"/>
      <c r="DV44" s="14"/>
      <c r="DW44" s="14"/>
      <c r="DX44" s="14"/>
      <c r="DY44" s="14"/>
      <c r="DZ44" s="14"/>
      <c r="EA44" s="14"/>
      <c r="EB44" s="14"/>
      <c r="EC44" s="14"/>
      <c r="ED44" s="14"/>
      <c r="EE44" s="14"/>
      <c r="EF44" s="14"/>
      <c r="EG44" s="14"/>
      <c r="EH44" s="14"/>
      <c r="EI44" s="14"/>
      <c r="EJ44" s="14"/>
      <c r="EK44" s="14"/>
      <c r="EL44" s="14"/>
      <c r="EM44" s="14"/>
      <c r="EN44" s="14"/>
      <c r="EO44" s="14"/>
      <c r="EP44" s="14"/>
      <c r="EQ44" s="14"/>
      <c r="ER44" s="14"/>
      <c r="ES44" s="14"/>
      <c r="ET44" s="14"/>
      <c r="EU44" s="14"/>
      <c r="EV44" s="14"/>
      <c r="EW44" s="14"/>
      <c r="EX44" s="14"/>
      <c r="EY44" s="14"/>
      <c r="EZ44" s="16"/>
      <c r="FA44" s="16"/>
      <c r="FB44" s="16"/>
      <c r="FC44" s="16"/>
      <c r="FD44" s="16"/>
      <c r="FE44" s="16"/>
      <c r="FF44" s="16"/>
      <c r="FG44" s="16"/>
      <c r="FH44" s="16"/>
      <c r="FI44" s="16"/>
      <c r="FJ44" s="16"/>
      <c r="FK44" s="16"/>
      <c r="FL44" s="16"/>
      <c r="FM44" s="16"/>
      <c r="FN44" s="16"/>
      <c r="FO44" s="16"/>
      <c r="FP44" s="16"/>
      <c r="FQ44" s="16"/>
      <c r="FR44" s="16"/>
      <c r="FS44" s="16"/>
      <c r="FT44" s="16"/>
      <c r="FU44" s="16"/>
      <c r="FV44" s="16"/>
      <c r="FW44" s="16"/>
      <c r="FX44" s="16"/>
      <c r="FY44" s="16"/>
      <c r="FZ44" s="16"/>
      <c r="GA44" s="16"/>
      <c r="GB44" s="16"/>
      <c r="GC44" s="16"/>
      <c r="GD44" s="16"/>
      <c r="GE44" s="16"/>
      <c r="GF44" s="16"/>
      <c r="GG44" s="16"/>
      <c r="GH44" s="16"/>
      <c r="GI44" s="16"/>
      <c r="GJ44" s="16"/>
      <c r="GK44" s="16"/>
      <c r="GL44" s="16"/>
      <c r="GM44" s="16"/>
      <c r="GN44" s="16"/>
      <c r="GO44" s="16"/>
      <c r="GP44" s="16"/>
      <c r="GQ44" s="16"/>
      <c r="GR44" s="16"/>
      <c r="GS44" s="16"/>
      <c r="GT44" s="16"/>
      <c r="GU44" s="16"/>
      <c r="GV44" s="16"/>
      <c r="GW44" s="16"/>
      <c r="GX44" s="16"/>
      <c r="GY44" s="16"/>
      <c r="GZ44" s="16"/>
      <c r="HA44" s="16"/>
      <c r="HB44" s="16"/>
      <c r="HC44" s="16"/>
      <c r="HD44" s="16"/>
      <c r="HE44" s="16"/>
      <c r="HF44" s="16"/>
      <c r="HG44" s="16"/>
      <c r="HH44" s="16"/>
      <c r="HI44" s="16"/>
      <c r="HJ44" s="16"/>
      <c r="HK44" s="16"/>
      <c r="HL44" s="16"/>
      <c r="HM44" s="16"/>
      <c r="HN44" s="16"/>
      <c r="HO44" s="16"/>
      <c r="HP44" s="16"/>
      <c r="HQ44" s="16"/>
      <c r="HR44" s="16"/>
      <c r="HS44" s="16"/>
      <c r="HT44" s="16"/>
      <c r="HU44" s="16"/>
      <c r="HV44" s="16"/>
      <c r="HW44" s="16"/>
      <c r="HX44" s="16"/>
      <c r="HY44" s="16"/>
      <c r="HZ44" s="16"/>
      <c r="IA44" s="16"/>
      <c r="IB44" s="16"/>
      <c r="IC44" s="16"/>
      <c r="ID44" s="16"/>
      <c r="IE44" s="16"/>
      <c r="IF44" s="16"/>
      <c r="IG44" s="16"/>
      <c r="IH44" s="16"/>
      <c r="II44" s="16"/>
      <c r="IJ44" s="16"/>
      <c r="IK44" s="16"/>
      <c r="IL44" s="16"/>
      <c r="IM44" s="16"/>
      <c r="IN44" s="14"/>
      <c r="IO44" s="14"/>
      <c r="IP44" s="14"/>
      <c r="IQ44" s="14"/>
      <c r="IR44" s="14"/>
      <c r="IS44" s="14"/>
      <c r="IT44" s="14"/>
      <c r="IU44" s="14"/>
      <c r="IV44" s="14"/>
    </row>
    <row r="45" spans="1:256" s="17" customFormat="1" ht="35.25">
      <c r="A45" s="52">
        <v>35</v>
      </c>
      <c r="B45" s="53">
        <v>137</v>
      </c>
      <c r="C45" s="62" t="s">
        <v>103</v>
      </c>
      <c r="D45" s="53" t="s">
        <v>99</v>
      </c>
      <c r="E45" s="54" t="s">
        <v>100</v>
      </c>
      <c r="F45" s="66" t="s">
        <v>72</v>
      </c>
      <c r="G45" s="62" t="s">
        <v>42</v>
      </c>
      <c r="H45" s="53" t="s">
        <v>39</v>
      </c>
      <c r="I45" s="13"/>
      <c r="J45" s="14"/>
      <c r="K45" s="15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4"/>
      <c r="AF45" s="14"/>
      <c r="AG45" s="14"/>
      <c r="AH45" s="14"/>
      <c r="AI45" s="14"/>
      <c r="AJ45" s="14"/>
      <c r="AK45" s="14"/>
      <c r="AL45" s="14"/>
      <c r="AM45" s="14"/>
      <c r="AN45" s="14"/>
      <c r="AO45" s="14"/>
      <c r="AP45" s="14"/>
      <c r="AQ45" s="14"/>
      <c r="AR45" s="14"/>
      <c r="AS45" s="14"/>
      <c r="AT45" s="14"/>
      <c r="AU45" s="14"/>
      <c r="AV45" s="14"/>
      <c r="AW45" s="14"/>
      <c r="AX45" s="14"/>
      <c r="AY45" s="14"/>
      <c r="AZ45" s="14"/>
      <c r="BA45" s="14"/>
      <c r="BB45" s="14"/>
      <c r="BC45" s="14"/>
      <c r="BD45" s="14"/>
      <c r="BE45" s="14"/>
      <c r="BF45" s="14"/>
      <c r="BG45" s="14"/>
      <c r="BH45" s="14"/>
      <c r="BI45" s="14"/>
      <c r="BJ45" s="14"/>
      <c r="BK45" s="14"/>
      <c r="BL45" s="14"/>
      <c r="BM45" s="14"/>
      <c r="BN45" s="14"/>
      <c r="BO45" s="14"/>
      <c r="BP45" s="14"/>
      <c r="BQ45" s="14"/>
      <c r="BR45" s="14"/>
      <c r="BS45" s="14"/>
      <c r="BT45" s="14"/>
      <c r="BU45" s="14"/>
      <c r="BV45" s="14"/>
      <c r="BW45" s="14"/>
      <c r="BX45" s="14"/>
      <c r="BY45" s="14"/>
      <c r="BZ45" s="14"/>
      <c r="CA45" s="14"/>
      <c r="CB45" s="14"/>
      <c r="CC45" s="14"/>
      <c r="CD45" s="14"/>
      <c r="CE45" s="14"/>
      <c r="CF45" s="14"/>
      <c r="CG45" s="14"/>
      <c r="CH45" s="14"/>
      <c r="CI45" s="14"/>
      <c r="CJ45" s="14"/>
      <c r="CK45" s="14"/>
      <c r="CL45" s="14"/>
      <c r="CM45" s="14"/>
      <c r="CN45" s="14"/>
      <c r="CO45" s="14"/>
      <c r="CP45" s="14"/>
      <c r="CQ45" s="14"/>
      <c r="CR45" s="14"/>
      <c r="CS45" s="14"/>
      <c r="CT45" s="14"/>
      <c r="CU45" s="14"/>
      <c r="CV45" s="14"/>
      <c r="CW45" s="14"/>
      <c r="CX45" s="14"/>
      <c r="CY45" s="14"/>
      <c r="CZ45" s="14"/>
      <c r="DA45" s="14"/>
      <c r="DB45" s="14"/>
      <c r="DC45" s="14"/>
      <c r="DD45" s="14"/>
      <c r="DE45" s="14"/>
      <c r="DF45" s="14"/>
      <c r="DG45" s="14"/>
      <c r="DH45" s="14"/>
      <c r="DI45" s="14"/>
      <c r="DJ45" s="14"/>
      <c r="DK45" s="14"/>
      <c r="DL45" s="14"/>
      <c r="DM45" s="14"/>
      <c r="DN45" s="14"/>
      <c r="DO45" s="14"/>
      <c r="DP45" s="14"/>
      <c r="DQ45" s="14"/>
      <c r="DR45" s="14"/>
      <c r="DS45" s="14"/>
      <c r="DT45" s="14"/>
      <c r="DU45" s="14"/>
      <c r="DV45" s="14"/>
      <c r="DW45" s="14"/>
      <c r="DX45" s="14"/>
      <c r="DY45" s="14"/>
      <c r="DZ45" s="14"/>
      <c r="EA45" s="14"/>
      <c r="EB45" s="14"/>
      <c r="EC45" s="14"/>
      <c r="ED45" s="14"/>
      <c r="EE45" s="14"/>
      <c r="EF45" s="14"/>
      <c r="EG45" s="14"/>
      <c r="EH45" s="14"/>
      <c r="EI45" s="14"/>
      <c r="EJ45" s="14"/>
      <c r="EK45" s="14"/>
      <c r="EL45" s="14"/>
      <c r="EM45" s="14"/>
      <c r="EN45" s="14"/>
      <c r="EO45" s="14"/>
      <c r="EP45" s="14"/>
      <c r="EQ45" s="14"/>
      <c r="ER45" s="14"/>
      <c r="ES45" s="14"/>
      <c r="ET45" s="14"/>
      <c r="EU45" s="14"/>
      <c r="EV45" s="14"/>
      <c r="EW45" s="14"/>
      <c r="EX45" s="14"/>
      <c r="EY45" s="14"/>
      <c r="EZ45" s="16"/>
      <c r="FA45" s="16"/>
      <c r="FB45" s="16"/>
      <c r="FC45" s="16"/>
      <c r="FD45" s="16"/>
      <c r="FE45" s="16"/>
      <c r="FF45" s="16"/>
      <c r="FG45" s="16"/>
      <c r="FH45" s="16"/>
      <c r="FI45" s="16"/>
      <c r="FJ45" s="16"/>
      <c r="FK45" s="16"/>
      <c r="FL45" s="16"/>
      <c r="FM45" s="16"/>
      <c r="FN45" s="16"/>
      <c r="FO45" s="16"/>
      <c r="FP45" s="16"/>
      <c r="FQ45" s="16"/>
      <c r="FR45" s="16"/>
      <c r="FS45" s="16"/>
      <c r="FT45" s="16"/>
      <c r="FU45" s="16"/>
      <c r="FV45" s="16"/>
      <c r="FW45" s="16"/>
      <c r="FX45" s="16"/>
      <c r="FY45" s="16"/>
      <c r="FZ45" s="16"/>
      <c r="GA45" s="16"/>
      <c r="GB45" s="16"/>
      <c r="GC45" s="16"/>
      <c r="GD45" s="16"/>
      <c r="GE45" s="16"/>
      <c r="GF45" s="16"/>
      <c r="GG45" s="16"/>
      <c r="GH45" s="16"/>
      <c r="GI45" s="16"/>
      <c r="GJ45" s="16"/>
      <c r="GK45" s="16"/>
      <c r="GL45" s="16"/>
      <c r="GM45" s="16"/>
      <c r="GN45" s="16"/>
      <c r="GO45" s="16"/>
      <c r="GP45" s="16"/>
      <c r="GQ45" s="16"/>
      <c r="GR45" s="16"/>
      <c r="GS45" s="16"/>
      <c r="GT45" s="16"/>
      <c r="GU45" s="16"/>
      <c r="GV45" s="16"/>
      <c r="GW45" s="16"/>
      <c r="GX45" s="16"/>
      <c r="GY45" s="16"/>
      <c r="GZ45" s="16"/>
      <c r="HA45" s="16"/>
      <c r="HB45" s="16"/>
      <c r="HC45" s="16"/>
      <c r="HD45" s="16"/>
      <c r="HE45" s="16"/>
      <c r="HF45" s="16"/>
      <c r="HG45" s="16"/>
      <c r="HH45" s="16"/>
      <c r="HI45" s="16"/>
      <c r="HJ45" s="16"/>
      <c r="HK45" s="16"/>
      <c r="HL45" s="16"/>
      <c r="HM45" s="16"/>
      <c r="HN45" s="16"/>
      <c r="HO45" s="16"/>
      <c r="HP45" s="16"/>
      <c r="HQ45" s="16"/>
      <c r="HR45" s="16"/>
      <c r="HS45" s="16"/>
      <c r="HT45" s="16"/>
      <c r="HU45" s="16"/>
      <c r="HV45" s="16"/>
      <c r="HW45" s="16"/>
      <c r="HX45" s="16"/>
      <c r="HY45" s="16"/>
      <c r="HZ45" s="16"/>
      <c r="IA45" s="16"/>
      <c r="IB45" s="16"/>
      <c r="IC45" s="16"/>
      <c r="ID45" s="16"/>
      <c r="IE45" s="16"/>
      <c r="IF45" s="16"/>
      <c r="IG45" s="16"/>
      <c r="IH45" s="16"/>
      <c r="II45" s="16"/>
      <c r="IJ45" s="16"/>
      <c r="IK45" s="16"/>
      <c r="IL45" s="16"/>
      <c r="IM45" s="16"/>
      <c r="IN45" s="14"/>
      <c r="IO45" s="14"/>
      <c r="IP45" s="14"/>
      <c r="IQ45" s="14"/>
      <c r="IR45" s="14"/>
      <c r="IS45" s="14"/>
      <c r="IT45" s="14"/>
      <c r="IU45" s="14"/>
      <c r="IV45" s="14"/>
    </row>
    <row r="46" spans="1:256" s="17" customFormat="1" ht="35.25">
      <c r="A46" s="52">
        <v>36</v>
      </c>
      <c r="B46" s="53">
        <v>138</v>
      </c>
      <c r="C46" s="62" t="s">
        <v>104</v>
      </c>
      <c r="D46" s="47" t="s">
        <v>99</v>
      </c>
      <c r="E46" s="54" t="s">
        <v>100</v>
      </c>
      <c r="F46" s="66" t="s">
        <v>72</v>
      </c>
      <c r="G46" s="62" t="s">
        <v>43</v>
      </c>
      <c r="H46" s="53" t="s">
        <v>39</v>
      </c>
      <c r="I46" s="13"/>
      <c r="J46" s="14"/>
      <c r="K46" s="15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14"/>
      <c r="AF46" s="14"/>
      <c r="AG46" s="14"/>
      <c r="AH46" s="14"/>
      <c r="AI46" s="14"/>
      <c r="AJ46" s="14"/>
      <c r="AK46" s="14"/>
      <c r="AL46" s="14"/>
      <c r="AM46" s="14"/>
      <c r="AN46" s="14"/>
      <c r="AO46" s="14"/>
      <c r="AP46" s="14"/>
      <c r="AQ46" s="14"/>
      <c r="AR46" s="14"/>
      <c r="AS46" s="14"/>
      <c r="AT46" s="14"/>
      <c r="AU46" s="14"/>
      <c r="AV46" s="14"/>
      <c r="AW46" s="14"/>
      <c r="AX46" s="14"/>
      <c r="AY46" s="14"/>
      <c r="AZ46" s="14"/>
      <c r="BA46" s="14"/>
      <c r="BB46" s="14"/>
      <c r="BC46" s="14"/>
      <c r="BD46" s="14"/>
      <c r="BE46" s="14"/>
      <c r="BF46" s="14"/>
      <c r="BG46" s="14"/>
      <c r="BH46" s="14"/>
      <c r="BI46" s="14"/>
      <c r="BJ46" s="14"/>
      <c r="BK46" s="14"/>
      <c r="BL46" s="14"/>
      <c r="BM46" s="14"/>
      <c r="BN46" s="14"/>
      <c r="BO46" s="14"/>
      <c r="BP46" s="14"/>
      <c r="BQ46" s="14"/>
      <c r="BR46" s="14"/>
      <c r="BS46" s="14"/>
      <c r="BT46" s="14"/>
      <c r="BU46" s="14"/>
      <c r="BV46" s="14"/>
      <c r="BW46" s="14"/>
      <c r="BX46" s="14"/>
      <c r="BY46" s="14"/>
      <c r="BZ46" s="14"/>
      <c r="CA46" s="14"/>
      <c r="CB46" s="14"/>
      <c r="CC46" s="14"/>
      <c r="CD46" s="14"/>
      <c r="CE46" s="14"/>
      <c r="CF46" s="14"/>
      <c r="CG46" s="14"/>
      <c r="CH46" s="14"/>
      <c r="CI46" s="14"/>
      <c r="CJ46" s="14"/>
      <c r="CK46" s="14"/>
      <c r="CL46" s="14"/>
      <c r="CM46" s="14"/>
      <c r="CN46" s="14"/>
      <c r="CO46" s="14"/>
      <c r="CP46" s="14"/>
      <c r="CQ46" s="14"/>
      <c r="CR46" s="14"/>
      <c r="CS46" s="14"/>
      <c r="CT46" s="14"/>
      <c r="CU46" s="14"/>
      <c r="CV46" s="14"/>
      <c r="CW46" s="14"/>
      <c r="CX46" s="14"/>
      <c r="CY46" s="14"/>
      <c r="CZ46" s="14"/>
      <c r="DA46" s="14"/>
      <c r="DB46" s="14"/>
      <c r="DC46" s="14"/>
      <c r="DD46" s="14"/>
      <c r="DE46" s="14"/>
      <c r="DF46" s="14"/>
      <c r="DG46" s="14"/>
      <c r="DH46" s="14"/>
      <c r="DI46" s="14"/>
      <c r="DJ46" s="14"/>
      <c r="DK46" s="14"/>
      <c r="DL46" s="14"/>
      <c r="DM46" s="14"/>
      <c r="DN46" s="14"/>
      <c r="DO46" s="14"/>
      <c r="DP46" s="14"/>
      <c r="DQ46" s="14"/>
      <c r="DR46" s="14"/>
      <c r="DS46" s="14"/>
      <c r="DT46" s="14"/>
      <c r="DU46" s="14"/>
      <c r="DV46" s="14"/>
      <c r="DW46" s="14"/>
      <c r="DX46" s="14"/>
      <c r="DY46" s="14"/>
      <c r="DZ46" s="14"/>
      <c r="EA46" s="14"/>
      <c r="EB46" s="14"/>
      <c r="EC46" s="14"/>
      <c r="ED46" s="14"/>
      <c r="EE46" s="14"/>
      <c r="EF46" s="14"/>
      <c r="EG46" s="14"/>
      <c r="EH46" s="14"/>
      <c r="EI46" s="14"/>
      <c r="EJ46" s="14"/>
      <c r="EK46" s="14"/>
      <c r="EL46" s="14"/>
      <c r="EM46" s="14"/>
      <c r="EN46" s="14"/>
      <c r="EO46" s="14"/>
      <c r="EP46" s="14"/>
      <c r="EQ46" s="14"/>
      <c r="ER46" s="14"/>
      <c r="ES46" s="14"/>
      <c r="ET46" s="14"/>
      <c r="EU46" s="14"/>
      <c r="EV46" s="14"/>
      <c r="EW46" s="14"/>
      <c r="EX46" s="14"/>
      <c r="EY46" s="14"/>
      <c r="EZ46" s="16"/>
      <c r="FA46" s="16"/>
      <c r="FB46" s="16"/>
      <c r="FC46" s="16"/>
      <c r="FD46" s="16"/>
      <c r="FE46" s="16"/>
      <c r="FF46" s="16"/>
      <c r="FG46" s="16"/>
      <c r="FH46" s="16"/>
      <c r="FI46" s="16"/>
      <c r="FJ46" s="16"/>
      <c r="FK46" s="16"/>
      <c r="FL46" s="16"/>
      <c r="FM46" s="16"/>
      <c r="FN46" s="16"/>
      <c r="FO46" s="16"/>
      <c r="FP46" s="16"/>
      <c r="FQ46" s="16"/>
      <c r="FR46" s="16"/>
      <c r="FS46" s="16"/>
      <c r="FT46" s="16"/>
      <c r="FU46" s="16"/>
      <c r="FV46" s="16"/>
      <c r="FW46" s="16"/>
      <c r="FX46" s="16"/>
      <c r="FY46" s="16"/>
      <c r="FZ46" s="16"/>
      <c r="GA46" s="16"/>
      <c r="GB46" s="16"/>
      <c r="GC46" s="16"/>
      <c r="GD46" s="16"/>
      <c r="GE46" s="16"/>
      <c r="GF46" s="16"/>
      <c r="GG46" s="16"/>
      <c r="GH46" s="16"/>
      <c r="GI46" s="16"/>
      <c r="GJ46" s="16"/>
      <c r="GK46" s="16"/>
      <c r="GL46" s="16"/>
      <c r="GM46" s="16"/>
      <c r="GN46" s="16"/>
      <c r="GO46" s="16"/>
      <c r="GP46" s="16"/>
      <c r="GQ46" s="16"/>
      <c r="GR46" s="16"/>
      <c r="GS46" s="16"/>
      <c r="GT46" s="16"/>
      <c r="GU46" s="16"/>
      <c r="GV46" s="16"/>
      <c r="GW46" s="16"/>
      <c r="GX46" s="16"/>
      <c r="GY46" s="16"/>
      <c r="GZ46" s="16"/>
      <c r="HA46" s="16"/>
      <c r="HB46" s="16"/>
      <c r="HC46" s="16"/>
      <c r="HD46" s="16"/>
      <c r="HE46" s="16"/>
      <c r="HF46" s="16"/>
      <c r="HG46" s="16"/>
      <c r="HH46" s="16"/>
      <c r="HI46" s="16"/>
      <c r="HJ46" s="16"/>
      <c r="HK46" s="16"/>
      <c r="HL46" s="16"/>
      <c r="HM46" s="16"/>
      <c r="HN46" s="16"/>
      <c r="HO46" s="16"/>
      <c r="HP46" s="16"/>
      <c r="HQ46" s="16"/>
      <c r="HR46" s="16"/>
      <c r="HS46" s="16"/>
      <c r="HT46" s="16"/>
      <c r="HU46" s="16"/>
      <c r="HV46" s="16"/>
      <c r="HW46" s="16"/>
      <c r="HX46" s="16"/>
      <c r="HY46" s="16"/>
      <c r="HZ46" s="16"/>
      <c r="IA46" s="16"/>
      <c r="IB46" s="16"/>
      <c r="IC46" s="16"/>
      <c r="ID46" s="16"/>
      <c r="IE46" s="16"/>
      <c r="IF46" s="16"/>
      <c r="IG46" s="16"/>
      <c r="IH46" s="16"/>
      <c r="II46" s="16"/>
      <c r="IJ46" s="16"/>
      <c r="IK46" s="16"/>
      <c r="IL46" s="16"/>
      <c r="IM46" s="16"/>
      <c r="IN46" s="14"/>
      <c r="IO46" s="14"/>
      <c r="IP46" s="14"/>
      <c r="IQ46" s="14"/>
      <c r="IR46" s="14"/>
      <c r="IS46" s="14"/>
      <c r="IT46" s="14"/>
      <c r="IU46" s="14"/>
      <c r="IV46" s="14"/>
    </row>
    <row r="47" spans="1:256" s="17" customFormat="1" ht="35.25">
      <c r="A47" s="52">
        <v>37</v>
      </c>
      <c r="B47" s="53">
        <v>147</v>
      </c>
      <c r="C47" s="62" t="s">
        <v>109</v>
      </c>
      <c r="D47" s="47" t="s">
        <v>99</v>
      </c>
      <c r="E47" s="54" t="s">
        <v>100</v>
      </c>
      <c r="F47" s="66" t="s">
        <v>61</v>
      </c>
      <c r="G47" s="62" t="s">
        <v>75</v>
      </c>
      <c r="H47" s="53" t="s">
        <v>68</v>
      </c>
      <c r="I47" s="13"/>
      <c r="J47" s="14"/>
      <c r="K47" s="15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14"/>
      <c r="AJ47" s="14"/>
      <c r="AK47" s="14"/>
      <c r="AL47" s="14"/>
      <c r="AM47" s="14"/>
      <c r="AN47" s="14"/>
      <c r="AO47" s="14"/>
      <c r="AP47" s="14"/>
      <c r="AQ47" s="14"/>
      <c r="AR47" s="14"/>
      <c r="AS47" s="14"/>
      <c r="AT47" s="14"/>
      <c r="AU47" s="14"/>
      <c r="AV47" s="14"/>
      <c r="AW47" s="14"/>
      <c r="AX47" s="14"/>
      <c r="AY47" s="14"/>
      <c r="AZ47" s="14"/>
      <c r="BA47" s="14"/>
      <c r="BB47" s="14"/>
      <c r="BC47" s="14"/>
      <c r="BD47" s="14"/>
      <c r="BE47" s="14"/>
      <c r="BF47" s="14"/>
      <c r="BG47" s="14"/>
      <c r="BH47" s="14"/>
      <c r="BI47" s="14"/>
      <c r="BJ47" s="14"/>
      <c r="BK47" s="14"/>
      <c r="BL47" s="14"/>
      <c r="BM47" s="14"/>
      <c r="BN47" s="14"/>
      <c r="BO47" s="14"/>
      <c r="BP47" s="14"/>
      <c r="BQ47" s="14"/>
      <c r="BR47" s="14"/>
      <c r="BS47" s="14"/>
      <c r="BT47" s="14"/>
      <c r="BU47" s="14"/>
      <c r="BV47" s="14"/>
      <c r="BW47" s="14"/>
      <c r="BX47" s="14"/>
      <c r="BY47" s="14"/>
      <c r="BZ47" s="14"/>
      <c r="CA47" s="14"/>
      <c r="CB47" s="14"/>
      <c r="CC47" s="14"/>
      <c r="CD47" s="14"/>
      <c r="CE47" s="14"/>
      <c r="CF47" s="14"/>
      <c r="CG47" s="14"/>
      <c r="CH47" s="14"/>
      <c r="CI47" s="14"/>
      <c r="CJ47" s="14"/>
      <c r="CK47" s="14"/>
      <c r="CL47" s="14"/>
      <c r="CM47" s="14"/>
      <c r="CN47" s="14"/>
      <c r="CO47" s="14"/>
      <c r="CP47" s="14"/>
      <c r="CQ47" s="14"/>
      <c r="CR47" s="14"/>
      <c r="CS47" s="14"/>
      <c r="CT47" s="14"/>
      <c r="CU47" s="14"/>
      <c r="CV47" s="14"/>
      <c r="CW47" s="14"/>
      <c r="CX47" s="14"/>
      <c r="CY47" s="14"/>
      <c r="CZ47" s="14"/>
      <c r="DA47" s="14"/>
      <c r="DB47" s="14"/>
      <c r="DC47" s="14"/>
      <c r="DD47" s="14"/>
      <c r="DE47" s="14"/>
      <c r="DF47" s="14"/>
      <c r="DG47" s="14"/>
      <c r="DH47" s="14"/>
      <c r="DI47" s="14"/>
      <c r="DJ47" s="14"/>
      <c r="DK47" s="14"/>
      <c r="DL47" s="14"/>
      <c r="DM47" s="14"/>
      <c r="DN47" s="14"/>
      <c r="DO47" s="14"/>
      <c r="DP47" s="14"/>
      <c r="DQ47" s="14"/>
      <c r="DR47" s="14"/>
      <c r="DS47" s="14"/>
      <c r="DT47" s="14"/>
      <c r="DU47" s="14"/>
      <c r="DV47" s="14"/>
      <c r="DW47" s="14"/>
      <c r="DX47" s="14"/>
      <c r="DY47" s="14"/>
      <c r="DZ47" s="14"/>
      <c r="EA47" s="14"/>
      <c r="EB47" s="14"/>
      <c r="EC47" s="14"/>
      <c r="ED47" s="14"/>
      <c r="EE47" s="14"/>
      <c r="EF47" s="14"/>
      <c r="EG47" s="14"/>
      <c r="EH47" s="14"/>
      <c r="EI47" s="14"/>
      <c r="EJ47" s="14"/>
      <c r="EK47" s="14"/>
      <c r="EL47" s="14"/>
      <c r="EM47" s="14"/>
      <c r="EN47" s="14"/>
      <c r="EO47" s="14"/>
      <c r="EP47" s="14"/>
      <c r="EQ47" s="14"/>
      <c r="ER47" s="14"/>
      <c r="ES47" s="14"/>
      <c r="ET47" s="14"/>
      <c r="EU47" s="14"/>
      <c r="EV47" s="14"/>
      <c r="EW47" s="14"/>
      <c r="EX47" s="14"/>
      <c r="EY47" s="14"/>
      <c r="EZ47" s="16"/>
      <c r="FA47" s="16"/>
      <c r="FB47" s="16"/>
      <c r="FC47" s="16"/>
      <c r="FD47" s="16"/>
      <c r="FE47" s="16"/>
      <c r="FF47" s="16"/>
      <c r="FG47" s="16"/>
      <c r="FH47" s="16"/>
      <c r="FI47" s="16"/>
      <c r="FJ47" s="16"/>
      <c r="FK47" s="16"/>
      <c r="FL47" s="16"/>
      <c r="FM47" s="16"/>
      <c r="FN47" s="16"/>
      <c r="FO47" s="16"/>
      <c r="FP47" s="16"/>
      <c r="FQ47" s="16"/>
      <c r="FR47" s="16"/>
      <c r="FS47" s="16"/>
      <c r="FT47" s="16"/>
      <c r="FU47" s="16"/>
      <c r="FV47" s="16"/>
      <c r="FW47" s="16"/>
      <c r="FX47" s="16"/>
      <c r="FY47" s="16"/>
      <c r="FZ47" s="16"/>
      <c r="GA47" s="16"/>
      <c r="GB47" s="16"/>
      <c r="GC47" s="16"/>
      <c r="GD47" s="16"/>
      <c r="GE47" s="16"/>
      <c r="GF47" s="16"/>
      <c r="GG47" s="16"/>
      <c r="GH47" s="16"/>
      <c r="GI47" s="16"/>
      <c r="GJ47" s="16"/>
      <c r="GK47" s="16"/>
      <c r="GL47" s="16"/>
      <c r="GM47" s="16"/>
      <c r="GN47" s="16"/>
      <c r="GO47" s="16"/>
      <c r="GP47" s="16"/>
      <c r="GQ47" s="16"/>
      <c r="GR47" s="16"/>
      <c r="GS47" s="16"/>
      <c r="GT47" s="16"/>
      <c r="GU47" s="16"/>
      <c r="GV47" s="16"/>
      <c r="GW47" s="16"/>
      <c r="GX47" s="16"/>
      <c r="GY47" s="16"/>
      <c r="GZ47" s="16"/>
      <c r="HA47" s="16"/>
      <c r="HB47" s="16"/>
      <c r="HC47" s="16"/>
      <c r="HD47" s="16"/>
      <c r="HE47" s="16"/>
      <c r="HF47" s="16"/>
      <c r="HG47" s="16"/>
      <c r="HH47" s="16"/>
      <c r="HI47" s="16"/>
      <c r="HJ47" s="16"/>
      <c r="HK47" s="16"/>
      <c r="HL47" s="16"/>
      <c r="HM47" s="16"/>
      <c r="HN47" s="16"/>
      <c r="HO47" s="16"/>
      <c r="HP47" s="16"/>
      <c r="HQ47" s="16"/>
      <c r="HR47" s="16"/>
      <c r="HS47" s="16"/>
      <c r="HT47" s="16"/>
      <c r="HU47" s="16"/>
      <c r="HV47" s="16"/>
      <c r="HW47" s="16"/>
      <c r="HX47" s="16"/>
      <c r="HY47" s="16"/>
      <c r="HZ47" s="16"/>
      <c r="IA47" s="16"/>
      <c r="IB47" s="16"/>
      <c r="IC47" s="16"/>
      <c r="ID47" s="16"/>
      <c r="IE47" s="16"/>
      <c r="IF47" s="16"/>
      <c r="IG47" s="16"/>
      <c r="IH47" s="16"/>
      <c r="II47" s="16"/>
      <c r="IJ47" s="16"/>
      <c r="IK47" s="16"/>
      <c r="IL47" s="16"/>
      <c r="IM47" s="16"/>
      <c r="IN47" s="14"/>
      <c r="IO47" s="14"/>
      <c r="IP47" s="14"/>
      <c r="IQ47" s="14"/>
      <c r="IR47" s="14"/>
      <c r="IS47" s="14"/>
      <c r="IT47" s="14"/>
      <c r="IU47" s="14"/>
      <c r="IV47" s="14"/>
    </row>
    <row r="48" spans="1:256" s="17" customFormat="1" ht="35.25">
      <c r="A48" s="52">
        <v>38</v>
      </c>
      <c r="B48" s="53">
        <v>149</v>
      </c>
      <c r="C48" s="62" t="s">
        <v>108</v>
      </c>
      <c r="D48" s="47" t="s">
        <v>99</v>
      </c>
      <c r="E48" s="54" t="s">
        <v>100</v>
      </c>
      <c r="F48" s="66" t="s">
        <v>61</v>
      </c>
      <c r="G48" s="62" t="s">
        <v>42</v>
      </c>
      <c r="H48" s="53" t="s">
        <v>39</v>
      </c>
      <c r="I48" s="13"/>
      <c r="J48" s="14"/>
      <c r="K48" s="15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14"/>
      <c r="AH48" s="14"/>
      <c r="AI48" s="14"/>
      <c r="AJ48" s="14"/>
      <c r="AK48" s="14"/>
      <c r="AL48" s="14"/>
      <c r="AM48" s="14"/>
      <c r="AN48" s="14"/>
      <c r="AO48" s="14"/>
      <c r="AP48" s="14"/>
      <c r="AQ48" s="14"/>
      <c r="AR48" s="14"/>
      <c r="AS48" s="14"/>
      <c r="AT48" s="14"/>
      <c r="AU48" s="14"/>
      <c r="AV48" s="14"/>
      <c r="AW48" s="14"/>
      <c r="AX48" s="14"/>
      <c r="AY48" s="14"/>
      <c r="AZ48" s="14"/>
      <c r="BA48" s="14"/>
      <c r="BB48" s="14"/>
      <c r="BC48" s="14"/>
      <c r="BD48" s="14"/>
      <c r="BE48" s="14"/>
      <c r="BF48" s="14"/>
      <c r="BG48" s="14"/>
      <c r="BH48" s="14"/>
      <c r="BI48" s="14"/>
      <c r="BJ48" s="14"/>
      <c r="BK48" s="14"/>
      <c r="BL48" s="14"/>
      <c r="BM48" s="14"/>
      <c r="BN48" s="14"/>
      <c r="BO48" s="14"/>
      <c r="BP48" s="14"/>
      <c r="BQ48" s="14"/>
      <c r="BR48" s="14"/>
      <c r="BS48" s="14"/>
      <c r="BT48" s="14"/>
      <c r="BU48" s="14"/>
      <c r="BV48" s="14"/>
      <c r="BW48" s="14"/>
      <c r="BX48" s="14"/>
      <c r="BY48" s="14"/>
      <c r="BZ48" s="14"/>
      <c r="CA48" s="14"/>
      <c r="CB48" s="14"/>
      <c r="CC48" s="14"/>
      <c r="CD48" s="14"/>
      <c r="CE48" s="14"/>
      <c r="CF48" s="14"/>
      <c r="CG48" s="14"/>
      <c r="CH48" s="14"/>
      <c r="CI48" s="14"/>
      <c r="CJ48" s="14"/>
      <c r="CK48" s="14"/>
      <c r="CL48" s="14"/>
      <c r="CM48" s="14"/>
      <c r="CN48" s="14"/>
      <c r="CO48" s="14"/>
      <c r="CP48" s="14"/>
      <c r="CQ48" s="14"/>
      <c r="CR48" s="14"/>
      <c r="CS48" s="14"/>
      <c r="CT48" s="14"/>
      <c r="CU48" s="14"/>
      <c r="CV48" s="14"/>
      <c r="CW48" s="14"/>
      <c r="CX48" s="14"/>
      <c r="CY48" s="14"/>
      <c r="CZ48" s="14"/>
      <c r="DA48" s="14"/>
      <c r="DB48" s="14"/>
      <c r="DC48" s="14"/>
      <c r="DD48" s="14"/>
      <c r="DE48" s="14"/>
      <c r="DF48" s="14"/>
      <c r="DG48" s="14"/>
      <c r="DH48" s="14"/>
      <c r="DI48" s="14"/>
      <c r="DJ48" s="14"/>
      <c r="DK48" s="14"/>
      <c r="DL48" s="14"/>
      <c r="DM48" s="14"/>
      <c r="DN48" s="14"/>
      <c r="DO48" s="14"/>
      <c r="DP48" s="14"/>
      <c r="DQ48" s="14"/>
      <c r="DR48" s="14"/>
      <c r="DS48" s="14"/>
      <c r="DT48" s="14"/>
      <c r="DU48" s="14"/>
      <c r="DV48" s="14"/>
      <c r="DW48" s="14"/>
      <c r="DX48" s="14"/>
      <c r="DY48" s="14"/>
      <c r="DZ48" s="14"/>
      <c r="EA48" s="14"/>
      <c r="EB48" s="14"/>
      <c r="EC48" s="14"/>
      <c r="ED48" s="14"/>
      <c r="EE48" s="14"/>
      <c r="EF48" s="14"/>
      <c r="EG48" s="14"/>
      <c r="EH48" s="14"/>
      <c r="EI48" s="14"/>
      <c r="EJ48" s="14"/>
      <c r="EK48" s="14"/>
      <c r="EL48" s="14"/>
      <c r="EM48" s="14"/>
      <c r="EN48" s="14"/>
      <c r="EO48" s="14"/>
      <c r="EP48" s="14"/>
      <c r="EQ48" s="14"/>
      <c r="ER48" s="14"/>
      <c r="ES48" s="14"/>
      <c r="ET48" s="14"/>
      <c r="EU48" s="14"/>
      <c r="EV48" s="14"/>
      <c r="EW48" s="14"/>
      <c r="EX48" s="14"/>
      <c r="EY48" s="14"/>
      <c r="EZ48" s="16"/>
      <c r="FA48" s="16"/>
      <c r="FB48" s="16"/>
      <c r="FC48" s="16"/>
      <c r="FD48" s="16"/>
      <c r="FE48" s="16"/>
      <c r="FF48" s="16"/>
      <c r="FG48" s="16"/>
      <c r="FH48" s="16"/>
      <c r="FI48" s="16"/>
      <c r="FJ48" s="16"/>
      <c r="FK48" s="16"/>
      <c r="FL48" s="16"/>
      <c r="FM48" s="16"/>
      <c r="FN48" s="16"/>
      <c r="FO48" s="16"/>
      <c r="FP48" s="16"/>
      <c r="FQ48" s="16"/>
      <c r="FR48" s="16"/>
      <c r="FS48" s="16"/>
      <c r="FT48" s="16"/>
      <c r="FU48" s="16"/>
      <c r="FV48" s="16"/>
      <c r="FW48" s="16"/>
      <c r="FX48" s="16"/>
      <c r="FY48" s="16"/>
      <c r="FZ48" s="16"/>
      <c r="GA48" s="16"/>
      <c r="GB48" s="16"/>
      <c r="GC48" s="16"/>
      <c r="GD48" s="16"/>
      <c r="GE48" s="16"/>
      <c r="GF48" s="16"/>
      <c r="GG48" s="16"/>
      <c r="GH48" s="16"/>
      <c r="GI48" s="16"/>
      <c r="GJ48" s="16"/>
      <c r="GK48" s="16"/>
      <c r="GL48" s="16"/>
      <c r="GM48" s="16"/>
      <c r="GN48" s="16"/>
      <c r="GO48" s="16"/>
      <c r="GP48" s="16"/>
      <c r="GQ48" s="16"/>
      <c r="GR48" s="16"/>
      <c r="GS48" s="16"/>
      <c r="GT48" s="16"/>
      <c r="GU48" s="16"/>
      <c r="GV48" s="16"/>
      <c r="GW48" s="16"/>
      <c r="GX48" s="16"/>
      <c r="GY48" s="16"/>
      <c r="GZ48" s="16"/>
      <c r="HA48" s="16"/>
      <c r="HB48" s="16"/>
      <c r="HC48" s="16"/>
      <c r="HD48" s="16"/>
      <c r="HE48" s="16"/>
      <c r="HF48" s="16"/>
      <c r="HG48" s="16"/>
      <c r="HH48" s="16"/>
      <c r="HI48" s="16"/>
      <c r="HJ48" s="16"/>
      <c r="HK48" s="16"/>
      <c r="HL48" s="16"/>
      <c r="HM48" s="16"/>
      <c r="HN48" s="16"/>
      <c r="HO48" s="16"/>
      <c r="HP48" s="16"/>
      <c r="HQ48" s="16"/>
      <c r="HR48" s="16"/>
      <c r="HS48" s="16"/>
      <c r="HT48" s="16"/>
      <c r="HU48" s="16"/>
      <c r="HV48" s="16"/>
      <c r="HW48" s="16"/>
      <c r="HX48" s="16"/>
      <c r="HY48" s="16"/>
      <c r="HZ48" s="16"/>
      <c r="IA48" s="16"/>
      <c r="IB48" s="16"/>
      <c r="IC48" s="16"/>
      <c r="ID48" s="16"/>
      <c r="IE48" s="16"/>
      <c r="IF48" s="16"/>
      <c r="IG48" s="16"/>
      <c r="IH48" s="16"/>
      <c r="II48" s="16"/>
      <c r="IJ48" s="16"/>
      <c r="IK48" s="16"/>
      <c r="IL48" s="16"/>
      <c r="IM48" s="16"/>
      <c r="IN48" s="14"/>
      <c r="IO48" s="14"/>
      <c r="IP48" s="14"/>
      <c r="IQ48" s="14"/>
      <c r="IR48" s="14"/>
      <c r="IS48" s="14"/>
      <c r="IT48" s="14"/>
      <c r="IU48" s="14"/>
      <c r="IV48" s="14"/>
    </row>
    <row r="49" spans="1:256" s="17" customFormat="1" ht="36" thickBot="1">
      <c r="A49" s="55">
        <v>39</v>
      </c>
      <c r="B49" s="56">
        <v>150</v>
      </c>
      <c r="C49" s="63" t="s">
        <v>107</v>
      </c>
      <c r="D49" s="60" t="s">
        <v>99</v>
      </c>
      <c r="E49" s="57" t="s">
        <v>100</v>
      </c>
      <c r="F49" s="67" t="s">
        <v>61</v>
      </c>
      <c r="G49" s="63" t="s">
        <v>42</v>
      </c>
      <c r="H49" s="56" t="s">
        <v>39</v>
      </c>
      <c r="I49" s="13"/>
      <c r="J49" s="14"/>
      <c r="K49" s="15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4"/>
      <c r="AI49" s="14"/>
      <c r="AJ49" s="14"/>
      <c r="AK49" s="14"/>
      <c r="AL49" s="14"/>
      <c r="AM49" s="14"/>
      <c r="AN49" s="14"/>
      <c r="AO49" s="14"/>
      <c r="AP49" s="14"/>
      <c r="AQ49" s="14"/>
      <c r="AR49" s="14"/>
      <c r="AS49" s="14"/>
      <c r="AT49" s="14"/>
      <c r="AU49" s="14"/>
      <c r="AV49" s="14"/>
      <c r="AW49" s="14"/>
      <c r="AX49" s="14"/>
      <c r="AY49" s="14"/>
      <c r="AZ49" s="14"/>
      <c r="BA49" s="14"/>
      <c r="BB49" s="14"/>
      <c r="BC49" s="14"/>
      <c r="BD49" s="14"/>
      <c r="BE49" s="14"/>
      <c r="BF49" s="14"/>
      <c r="BG49" s="14"/>
      <c r="BH49" s="14"/>
      <c r="BI49" s="14"/>
      <c r="BJ49" s="14"/>
      <c r="BK49" s="14"/>
      <c r="BL49" s="14"/>
      <c r="BM49" s="14"/>
      <c r="BN49" s="14"/>
      <c r="BO49" s="14"/>
      <c r="BP49" s="14"/>
      <c r="BQ49" s="14"/>
      <c r="BR49" s="14"/>
      <c r="BS49" s="14"/>
      <c r="BT49" s="14"/>
      <c r="BU49" s="14"/>
      <c r="BV49" s="14"/>
      <c r="BW49" s="14"/>
      <c r="BX49" s="14"/>
      <c r="BY49" s="14"/>
      <c r="BZ49" s="14"/>
      <c r="CA49" s="14"/>
      <c r="CB49" s="14"/>
      <c r="CC49" s="14"/>
      <c r="CD49" s="14"/>
      <c r="CE49" s="14"/>
      <c r="CF49" s="14"/>
      <c r="CG49" s="14"/>
      <c r="CH49" s="14"/>
      <c r="CI49" s="14"/>
      <c r="CJ49" s="14"/>
      <c r="CK49" s="14"/>
      <c r="CL49" s="14"/>
      <c r="CM49" s="14"/>
      <c r="CN49" s="14"/>
      <c r="CO49" s="14"/>
      <c r="CP49" s="14"/>
      <c r="CQ49" s="14"/>
      <c r="CR49" s="14"/>
      <c r="CS49" s="14"/>
      <c r="CT49" s="14"/>
      <c r="CU49" s="14"/>
      <c r="CV49" s="14"/>
      <c r="CW49" s="14"/>
      <c r="CX49" s="14"/>
      <c r="CY49" s="14"/>
      <c r="CZ49" s="14"/>
      <c r="DA49" s="14"/>
      <c r="DB49" s="14"/>
      <c r="DC49" s="14"/>
      <c r="DD49" s="14"/>
      <c r="DE49" s="14"/>
      <c r="DF49" s="14"/>
      <c r="DG49" s="14"/>
      <c r="DH49" s="14"/>
      <c r="DI49" s="14"/>
      <c r="DJ49" s="14"/>
      <c r="DK49" s="14"/>
      <c r="DL49" s="14"/>
      <c r="DM49" s="14"/>
      <c r="DN49" s="14"/>
      <c r="DO49" s="14"/>
      <c r="DP49" s="14"/>
      <c r="DQ49" s="14"/>
      <c r="DR49" s="14"/>
      <c r="DS49" s="14"/>
      <c r="DT49" s="14"/>
      <c r="DU49" s="14"/>
      <c r="DV49" s="14"/>
      <c r="DW49" s="14"/>
      <c r="DX49" s="14"/>
      <c r="DY49" s="14"/>
      <c r="DZ49" s="14"/>
      <c r="EA49" s="14"/>
      <c r="EB49" s="14"/>
      <c r="EC49" s="14"/>
      <c r="ED49" s="14"/>
      <c r="EE49" s="14"/>
      <c r="EF49" s="14"/>
      <c r="EG49" s="14"/>
      <c r="EH49" s="14"/>
      <c r="EI49" s="14"/>
      <c r="EJ49" s="14"/>
      <c r="EK49" s="14"/>
      <c r="EL49" s="14"/>
      <c r="EM49" s="14"/>
      <c r="EN49" s="14"/>
      <c r="EO49" s="14"/>
      <c r="EP49" s="14"/>
      <c r="EQ49" s="14"/>
      <c r="ER49" s="14"/>
      <c r="ES49" s="14"/>
      <c r="ET49" s="14"/>
      <c r="EU49" s="14"/>
      <c r="EV49" s="14"/>
      <c r="EW49" s="14"/>
      <c r="EX49" s="14"/>
      <c r="EY49" s="14"/>
      <c r="EZ49" s="16"/>
      <c r="FA49" s="16"/>
      <c r="FB49" s="16"/>
      <c r="FC49" s="16"/>
      <c r="FD49" s="16"/>
      <c r="FE49" s="16"/>
      <c r="FF49" s="16"/>
      <c r="FG49" s="16"/>
      <c r="FH49" s="16"/>
      <c r="FI49" s="16"/>
      <c r="FJ49" s="16"/>
      <c r="FK49" s="16"/>
      <c r="FL49" s="16"/>
      <c r="FM49" s="16"/>
      <c r="FN49" s="16"/>
      <c r="FO49" s="16"/>
      <c r="FP49" s="16"/>
      <c r="FQ49" s="16"/>
      <c r="FR49" s="16"/>
      <c r="FS49" s="16"/>
      <c r="FT49" s="16"/>
      <c r="FU49" s="16"/>
      <c r="FV49" s="16"/>
      <c r="FW49" s="16"/>
      <c r="FX49" s="16"/>
      <c r="FY49" s="16"/>
      <c r="FZ49" s="16"/>
      <c r="GA49" s="16"/>
      <c r="GB49" s="16"/>
      <c r="GC49" s="16"/>
      <c r="GD49" s="16"/>
      <c r="GE49" s="16"/>
      <c r="GF49" s="16"/>
      <c r="GG49" s="16"/>
      <c r="GH49" s="16"/>
      <c r="GI49" s="16"/>
      <c r="GJ49" s="16"/>
      <c r="GK49" s="16"/>
      <c r="GL49" s="16"/>
      <c r="GM49" s="16"/>
      <c r="GN49" s="16"/>
      <c r="GO49" s="16"/>
      <c r="GP49" s="16"/>
      <c r="GQ49" s="16"/>
      <c r="GR49" s="16"/>
      <c r="GS49" s="16"/>
      <c r="GT49" s="16"/>
      <c r="GU49" s="16"/>
      <c r="GV49" s="16"/>
      <c r="GW49" s="16"/>
      <c r="GX49" s="16"/>
      <c r="GY49" s="16"/>
      <c r="GZ49" s="16"/>
      <c r="HA49" s="16"/>
      <c r="HB49" s="16"/>
      <c r="HC49" s="16"/>
      <c r="HD49" s="16"/>
      <c r="HE49" s="16"/>
      <c r="HF49" s="16"/>
      <c r="HG49" s="16"/>
      <c r="HH49" s="16"/>
      <c r="HI49" s="16"/>
      <c r="HJ49" s="16"/>
      <c r="HK49" s="16"/>
      <c r="HL49" s="16"/>
      <c r="HM49" s="16"/>
      <c r="HN49" s="16"/>
      <c r="HO49" s="16"/>
      <c r="HP49" s="16"/>
      <c r="HQ49" s="16"/>
      <c r="HR49" s="16"/>
      <c r="HS49" s="16"/>
      <c r="HT49" s="16"/>
      <c r="HU49" s="16"/>
      <c r="HV49" s="16"/>
      <c r="HW49" s="16"/>
      <c r="HX49" s="16"/>
      <c r="HY49" s="16"/>
      <c r="HZ49" s="16"/>
      <c r="IA49" s="16"/>
      <c r="IB49" s="16"/>
      <c r="IC49" s="16"/>
      <c r="ID49" s="16"/>
      <c r="IE49" s="16"/>
      <c r="IF49" s="16"/>
      <c r="IG49" s="16"/>
      <c r="IH49" s="16"/>
      <c r="II49" s="16"/>
      <c r="IJ49" s="16"/>
      <c r="IK49" s="16"/>
      <c r="IL49" s="16"/>
      <c r="IM49" s="16"/>
      <c r="IN49" s="14"/>
      <c r="IO49" s="14"/>
      <c r="IP49" s="14"/>
      <c r="IQ49" s="14"/>
      <c r="IR49" s="14"/>
      <c r="IS49" s="14"/>
      <c r="IT49" s="14"/>
      <c r="IU49" s="14"/>
      <c r="IV49" s="14"/>
    </row>
    <row r="50" spans="1:256" ht="9" customHeight="1">
      <c r="A50" s="33"/>
      <c r="B50" s="33"/>
      <c r="C50" s="33"/>
      <c r="D50" s="34"/>
      <c r="E50" s="33"/>
      <c r="F50" s="33"/>
      <c r="G50" s="33"/>
      <c r="H50" s="33"/>
      <c r="I50" s="20"/>
      <c r="J50" s="19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20"/>
      <c r="AS50" s="20"/>
      <c r="AT50" s="20"/>
      <c r="AU50" s="20"/>
      <c r="AV50" s="20"/>
      <c r="AW50" s="20"/>
      <c r="AX50" s="20"/>
      <c r="AY50" s="20"/>
      <c r="AZ50" s="20"/>
      <c r="BA50" s="20"/>
      <c r="BB50" s="20"/>
      <c r="BC50" s="20"/>
      <c r="BD50" s="20"/>
      <c r="BE50" s="20"/>
      <c r="BF50" s="20"/>
      <c r="BG50" s="20"/>
      <c r="BH50" s="20"/>
      <c r="BI50" s="20"/>
      <c r="BJ50" s="20"/>
      <c r="BK50" s="20"/>
      <c r="BL50" s="20"/>
      <c r="BM50" s="20"/>
      <c r="BN50" s="20"/>
      <c r="BO50" s="20"/>
      <c r="BP50" s="20"/>
      <c r="BQ50" s="20"/>
      <c r="BR50" s="20"/>
      <c r="BS50" s="20"/>
      <c r="BT50" s="20"/>
      <c r="BU50" s="20"/>
      <c r="BV50" s="20"/>
      <c r="BW50" s="20"/>
      <c r="BX50" s="20"/>
      <c r="BY50" s="20"/>
      <c r="BZ50" s="20"/>
      <c r="CA50" s="20"/>
      <c r="CB50" s="20"/>
      <c r="CC50" s="20"/>
      <c r="CD50" s="20"/>
      <c r="CE50" s="20"/>
      <c r="CF50" s="20"/>
      <c r="CG50" s="20"/>
      <c r="CH50" s="20"/>
      <c r="CI50" s="20"/>
      <c r="CJ50" s="20"/>
      <c r="CK50" s="20"/>
      <c r="CL50" s="20"/>
      <c r="CM50" s="20"/>
      <c r="CN50" s="20"/>
      <c r="CO50" s="20"/>
      <c r="CP50" s="20"/>
      <c r="CQ50" s="20"/>
      <c r="CR50" s="20"/>
      <c r="CS50" s="20"/>
      <c r="CT50" s="20"/>
      <c r="CU50" s="20"/>
      <c r="CV50" s="20"/>
      <c r="CW50" s="20"/>
      <c r="CX50" s="20"/>
      <c r="CY50" s="20"/>
      <c r="CZ50" s="20"/>
      <c r="DA50" s="20"/>
      <c r="DB50" s="20"/>
      <c r="DC50" s="20"/>
      <c r="DD50" s="20"/>
      <c r="DE50" s="20"/>
      <c r="DF50" s="20"/>
      <c r="DG50" s="20"/>
      <c r="DH50" s="20"/>
      <c r="DI50" s="20"/>
      <c r="DJ50" s="20"/>
      <c r="DK50" s="20"/>
      <c r="DL50" s="20"/>
      <c r="DM50" s="20"/>
      <c r="DN50" s="20"/>
      <c r="DO50" s="20"/>
      <c r="DP50" s="20"/>
      <c r="DQ50" s="20"/>
      <c r="DR50" s="20"/>
      <c r="DS50" s="20"/>
      <c r="DT50" s="19"/>
      <c r="DU50" s="19"/>
      <c r="DV50" s="19"/>
      <c r="DW50" s="20"/>
      <c r="DX50" s="20"/>
      <c r="DY50" s="20"/>
      <c r="DZ50" s="20"/>
      <c r="EA50" s="20"/>
      <c r="EB50" s="20"/>
      <c r="EC50" s="20"/>
      <c r="ED50" s="20"/>
      <c r="EE50" s="20"/>
      <c r="EF50" s="20"/>
      <c r="EG50" s="20"/>
      <c r="EH50" s="20"/>
      <c r="EI50" s="20"/>
      <c r="EJ50" s="20"/>
      <c r="EK50" s="20"/>
      <c r="EL50" s="20"/>
      <c r="EM50" s="20"/>
      <c r="EN50" s="21"/>
      <c r="EO50" s="21"/>
      <c r="EP50" s="21"/>
      <c r="EQ50" s="21"/>
      <c r="ER50" s="21"/>
      <c r="ES50" s="20"/>
      <c r="ET50" s="20"/>
      <c r="EU50" s="20"/>
      <c r="EV50" s="20"/>
      <c r="EW50" s="20"/>
      <c r="EX50" s="20"/>
      <c r="EY50" s="20"/>
      <c r="EZ50" s="20"/>
      <c r="FA50" s="20"/>
      <c r="FB50" s="20"/>
      <c r="FC50" s="20"/>
      <c r="FD50" s="20"/>
      <c r="FE50" s="20"/>
      <c r="FF50" s="20"/>
      <c r="FG50" s="20"/>
      <c r="FH50" s="20"/>
      <c r="FI50" s="20"/>
      <c r="FJ50" s="20"/>
      <c r="FK50" s="20"/>
      <c r="FL50" s="20"/>
      <c r="FM50" s="20"/>
      <c r="FN50" s="20"/>
      <c r="FO50" s="20"/>
      <c r="FP50" s="20"/>
      <c r="FQ50" s="20"/>
      <c r="FR50" s="20"/>
      <c r="FS50" s="20"/>
      <c r="FT50" s="20"/>
      <c r="FU50" s="20"/>
      <c r="FV50" s="20"/>
      <c r="FW50" s="20"/>
      <c r="FX50" s="20"/>
      <c r="FY50" s="20"/>
      <c r="FZ50" s="20"/>
      <c r="GA50" s="20"/>
      <c r="GB50" s="20"/>
      <c r="GC50" s="20"/>
      <c r="GD50" s="20"/>
      <c r="GE50" s="20"/>
      <c r="GF50" s="20"/>
      <c r="GG50" s="20"/>
      <c r="GH50" s="20"/>
      <c r="GI50" s="20"/>
      <c r="GJ50" s="20"/>
      <c r="GK50" s="20"/>
      <c r="GL50" s="20"/>
      <c r="GM50" s="20"/>
      <c r="GN50" s="20"/>
      <c r="GO50" s="20"/>
      <c r="GP50" s="20"/>
      <c r="GQ50" s="20"/>
      <c r="GR50" s="20"/>
      <c r="GS50" s="20"/>
      <c r="GT50" s="20"/>
      <c r="GU50" s="20"/>
      <c r="GV50" s="20"/>
      <c r="GW50" s="20"/>
      <c r="GX50" s="20"/>
      <c r="GY50" s="20"/>
      <c r="GZ50" s="20"/>
      <c r="HA50" s="20"/>
      <c r="HB50" s="20"/>
      <c r="HC50" s="20"/>
      <c r="HD50" s="20"/>
      <c r="HE50" s="20"/>
      <c r="HF50" s="20"/>
      <c r="HG50" s="20"/>
      <c r="HH50" s="20"/>
      <c r="HI50" s="20"/>
      <c r="HJ50" s="20"/>
      <c r="HK50" s="20"/>
      <c r="HL50" s="20"/>
      <c r="HM50" s="20"/>
      <c r="HN50" s="20"/>
      <c r="HO50" s="20"/>
      <c r="HP50" s="20"/>
      <c r="HQ50" s="20"/>
      <c r="HR50" s="20"/>
      <c r="HS50" s="20"/>
      <c r="HT50" s="20"/>
      <c r="HU50" s="20"/>
      <c r="HV50" s="20"/>
      <c r="HW50" s="20"/>
      <c r="HX50" s="20"/>
      <c r="HY50" s="20"/>
      <c r="HZ50" s="20"/>
      <c r="IA50" s="20"/>
      <c r="IB50" s="20"/>
      <c r="IC50" s="20"/>
      <c r="ID50" s="20"/>
      <c r="IE50" s="20"/>
      <c r="IF50" s="20"/>
      <c r="IG50" s="20"/>
      <c r="IH50" s="20"/>
      <c r="II50" s="20"/>
      <c r="IJ50" s="20"/>
      <c r="IK50" s="20"/>
      <c r="IL50" s="20"/>
      <c r="IM50" s="20"/>
      <c r="IN50" s="20"/>
      <c r="IO50" s="20"/>
      <c r="IP50" s="20"/>
      <c r="IQ50" s="20"/>
      <c r="IR50" s="20"/>
      <c r="IS50" s="20"/>
      <c r="IT50" s="20"/>
      <c r="IU50" s="20"/>
      <c r="IV50" s="20"/>
    </row>
    <row r="51" spans="1:256" s="41" customFormat="1" ht="35.25">
      <c r="A51" s="40" t="s">
        <v>50</v>
      </c>
      <c r="B51" s="40"/>
      <c r="C51" s="40"/>
      <c r="D51" s="40"/>
      <c r="E51" s="40"/>
      <c r="F51" s="40"/>
      <c r="G51" s="40"/>
      <c r="H51" s="40"/>
      <c r="DQ51" s="42"/>
      <c r="DR51" s="42"/>
      <c r="DS51" s="42"/>
      <c r="EK51" s="43"/>
      <c r="EL51" s="43"/>
      <c r="EM51" s="43"/>
      <c r="EN51" s="43"/>
      <c r="EO51" s="43"/>
      <c r="IU51" s="44"/>
    </row>
    <row r="52" spans="1:256" s="41" customFormat="1" ht="35.25">
      <c r="A52" s="40" t="s">
        <v>56</v>
      </c>
      <c r="B52" s="40"/>
      <c r="C52" s="40"/>
      <c r="D52" s="40"/>
      <c r="E52" s="40"/>
      <c r="F52" s="40"/>
      <c r="G52" s="40"/>
      <c r="H52" s="40"/>
      <c r="DQ52" s="42"/>
      <c r="DR52" s="42"/>
      <c r="DS52" s="42"/>
      <c r="EK52" s="43"/>
      <c r="EL52" s="43"/>
      <c r="EM52" s="43"/>
      <c r="EN52" s="43"/>
      <c r="EO52" s="43"/>
      <c r="IU52" s="44"/>
    </row>
    <row r="53" spans="1:256" s="41" customFormat="1" ht="35.25">
      <c r="A53" s="40"/>
      <c r="B53" s="40"/>
      <c r="C53" s="40"/>
      <c r="D53" s="40"/>
      <c r="E53" s="40"/>
      <c r="F53" s="40"/>
      <c r="G53" s="40"/>
      <c r="H53" s="40"/>
      <c r="DQ53" s="42"/>
      <c r="DR53" s="42"/>
      <c r="DS53" s="42"/>
      <c r="EK53" s="43"/>
      <c r="EL53" s="43"/>
      <c r="EM53" s="43"/>
      <c r="EN53" s="43"/>
      <c r="EO53" s="43"/>
      <c r="IU53" s="44"/>
    </row>
    <row r="54" spans="1:256" s="41" customFormat="1" ht="35.25">
      <c r="A54" s="40" t="s">
        <v>51</v>
      </c>
      <c r="B54" s="40"/>
      <c r="C54" s="40"/>
      <c r="D54" s="40"/>
      <c r="E54" s="40"/>
      <c r="F54" s="40"/>
      <c r="G54" s="40"/>
      <c r="H54" s="40"/>
      <c r="DQ54" s="42"/>
      <c r="DR54" s="42"/>
      <c r="DS54" s="42"/>
      <c r="EK54" s="43"/>
      <c r="EL54" s="43"/>
      <c r="EM54" s="43"/>
      <c r="EN54" s="43"/>
      <c r="EO54" s="43"/>
      <c r="IU54" s="44"/>
    </row>
    <row r="55" spans="1:256" s="41" customFormat="1" ht="35.25">
      <c r="A55" s="45" t="s">
        <v>52</v>
      </c>
      <c r="B55" s="45"/>
      <c r="C55" s="45"/>
      <c r="D55" s="45"/>
      <c r="E55" s="45"/>
      <c r="F55" s="45"/>
      <c r="G55" s="45"/>
      <c r="H55" s="45"/>
      <c r="DQ55" s="42"/>
      <c r="DR55" s="42"/>
      <c r="DS55" s="42"/>
      <c r="EK55" s="43"/>
      <c r="EL55" s="43"/>
      <c r="EM55" s="43"/>
      <c r="EN55" s="43"/>
      <c r="EO55" s="43"/>
      <c r="IU55" s="44"/>
    </row>
    <row r="56" spans="1:256" s="41" customFormat="1" ht="36.75" customHeight="1">
      <c r="A56" s="40"/>
      <c r="B56" s="40"/>
      <c r="C56" s="40"/>
      <c r="D56" s="40"/>
      <c r="E56" s="40"/>
      <c r="F56" s="40"/>
      <c r="G56" s="40"/>
      <c r="H56" s="40"/>
      <c r="DQ56" s="42"/>
      <c r="DR56" s="42"/>
      <c r="DS56" s="42"/>
      <c r="EK56" s="43"/>
      <c r="EL56" s="43"/>
      <c r="EM56" s="43"/>
      <c r="EN56" s="43"/>
      <c r="EO56" s="43"/>
      <c r="IU56" s="44"/>
    </row>
    <row r="57" spans="1:256">
      <c r="A57" s="35"/>
      <c r="B57" s="35"/>
      <c r="C57" s="35"/>
      <c r="D57" s="36"/>
      <c r="E57" s="35"/>
      <c r="F57" s="35"/>
      <c r="G57" s="35"/>
      <c r="H57" s="35"/>
      <c r="I57" s="20"/>
      <c r="J57" s="19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20"/>
      <c r="AI57" s="20"/>
      <c r="AJ57" s="20"/>
      <c r="AK57" s="20"/>
      <c r="AL57" s="20"/>
      <c r="AM57" s="20"/>
      <c r="AN57" s="20"/>
      <c r="AO57" s="20"/>
      <c r="AP57" s="20"/>
      <c r="AQ57" s="20"/>
      <c r="AR57" s="20"/>
      <c r="AS57" s="20"/>
      <c r="AT57" s="20"/>
      <c r="AU57" s="20"/>
      <c r="AV57" s="20"/>
      <c r="AW57" s="20"/>
      <c r="AX57" s="20"/>
      <c r="AY57" s="20"/>
      <c r="AZ57" s="20"/>
      <c r="BA57" s="20"/>
      <c r="BB57" s="20"/>
      <c r="BC57" s="20"/>
      <c r="BD57" s="20"/>
      <c r="BE57" s="20"/>
      <c r="BF57" s="20"/>
      <c r="BG57" s="20"/>
      <c r="BH57" s="20"/>
      <c r="BI57" s="20"/>
      <c r="BJ57" s="20"/>
      <c r="BK57" s="20"/>
      <c r="BL57" s="20"/>
      <c r="BM57" s="20"/>
      <c r="BN57" s="20"/>
      <c r="BO57" s="20"/>
      <c r="BP57" s="20"/>
      <c r="BQ57" s="20"/>
      <c r="BR57" s="20"/>
      <c r="BS57" s="20"/>
      <c r="BT57" s="20"/>
      <c r="BU57" s="20"/>
      <c r="BV57" s="20"/>
      <c r="BW57" s="20"/>
      <c r="BX57" s="20"/>
      <c r="BY57" s="20"/>
      <c r="BZ57" s="20"/>
      <c r="CA57" s="20"/>
      <c r="CB57" s="20"/>
      <c r="CC57" s="20"/>
      <c r="CD57" s="20"/>
      <c r="CE57" s="20"/>
      <c r="CF57" s="20"/>
      <c r="CG57" s="20"/>
      <c r="CH57" s="20"/>
      <c r="CI57" s="20"/>
      <c r="CJ57" s="20"/>
      <c r="CK57" s="20"/>
      <c r="CL57" s="20"/>
      <c r="CM57" s="20"/>
      <c r="CN57" s="20"/>
      <c r="CO57" s="20"/>
      <c r="CP57" s="20"/>
      <c r="CQ57" s="20"/>
      <c r="CR57" s="20"/>
      <c r="CS57" s="20"/>
      <c r="CT57" s="20"/>
      <c r="CU57" s="20"/>
      <c r="CV57" s="20"/>
      <c r="CW57" s="20"/>
      <c r="CX57" s="20"/>
      <c r="CY57" s="20"/>
      <c r="CZ57" s="20"/>
      <c r="DA57" s="20"/>
      <c r="DB57" s="20"/>
      <c r="DC57" s="20"/>
      <c r="DD57" s="20"/>
      <c r="DE57" s="20"/>
      <c r="DF57" s="20"/>
      <c r="DG57" s="20"/>
      <c r="DH57" s="20"/>
      <c r="DI57" s="20"/>
      <c r="DJ57" s="20"/>
      <c r="DK57" s="20"/>
      <c r="DL57" s="20"/>
      <c r="DM57" s="20"/>
      <c r="DN57" s="20"/>
      <c r="DO57" s="20"/>
      <c r="DP57" s="20"/>
      <c r="DQ57" s="20"/>
      <c r="DR57" s="20"/>
      <c r="DS57" s="20"/>
      <c r="DT57" s="19"/>
      <c r="DU57" s="19"/>
      <c r="DV57" s="19"/>
      <c r="DW57" s="20"/>
      <c r="DX57" s="20"/>
      <c r="DY57" s="20"/>
      <c r="DZ57" s="20"/>
      <c r="EA57" s="20"/>
      <c r="EB57" s="20"/>
      <c r="EC57" s="20"/>
      <c r="ED57" s="20"/>
      <c r="EE57" s="20"/>
      <c r="EF57" s="20"/>
      <c r="EG57" s="20"/>
      <c r="EH57" s="20"/>
      <c r="EI57" s="20"/>
      <c r="EJ57" s="20"/>
      <c r="EK57" s="20"/>
      <c r="EL57" s="20"/>
      <c r="EM57" s="20"/>
      <c r="EN57" s="21"/>
      <c r="EO57" s="21"/>
      <c r="EP57" s="21"/>
      <c r="EQ57" s="21"/>
      <c r="ER57" s="21"/>
      <c r="ES57" s="20"/>
      <c r="ET57" s="20"/>
      <c r="EU57" s="20"/>
      <c r="EV57" s="20"/>
      <c r="EW57" s="20"/>
      <c r="EX57" s="20"/>
      <c r="EY57" s="20"/>
      <c r="EZ57" s="20"/>
      <c r="FA57" s="20"/>
      <c r="FB57" s="20"/>
      <c r="FC57" s="20"/>
      <c r="FD57" s="20"/>
      <c r="FE57" s="20"/>
      <c r="FF57" s="20"/>
      <c r="FG57" s="20"/>
      <c r="FH57" s="20"/>
      <c r="FI57" s="20"/>
      <c r="FJ57" s="20"/>
      <c r="FK57" s="20"/>
      <c r="FL57" s="20"/>
      <c r="FM57" s="20"/>
      <c r="FN57" s="20"/>
      <c r="FO57" s="20"/>
      <c r="FP57" s="20"/>
      <c r="FQ57" s="20"/>
      <c r="FR57" s="20"/>
      <c r="FS57" s="20"/>
      <c r="FT57" s="20"/>
      <c r="FU57" s="20"/>
      <c r="FV57" s="20"/>
      <c r="FW57" s="20"/>
      <c r="FX57" s="20"/>
      <c r="FY57" s="20"/>
      <c r="FZ57" s="20"/>
      <c r="GA57" s="20"/>
      <c r="GB57" s="20"/>
      <c r="GC57" s="20"/>
      <c r="GD57" s="20"/>
      <c r="GE57" s="20"/>
      <c r="GF57" s="20"/>
      <c r="GG57" s="20"/>
      <c r="GH57" s="20"/>
      <c r="GI57" s="20"/>
      <c r="GJ57" s="20"/>
      <c r="GK57" s="20"/>
      <c r="GL57" s="20"/>
      <c r="GM57" s="20"/>
      <c r="GN57" s="20"/>
      <c r="GO57" s="20"/>
      <c r="GP57" s="20"/>
      <c r="GQ57" s="20"/>
      <c r="GR57" s="20"/>
      <c r="GS57" s="20"/>
      <c r="GT57" s="20"/>
      <c r="GU57" s="20"/>
      <c r="GV57" s="20"/>
      <c r="GW57" s="20"/>
      <c r="GX57" s="20"/>
      <c r="GY57" s="20"/>
      <c r="GZ57" s="20"/>
      <c r="HA57" s="20"/>
      <c r="HB57" s="20"/>
      <c r="HC57" s="20"/>
      <c r="HD57" s="20"/>
      <c r="HE57" s="20"/>
      <c r="HF57" s="20"/>
      <c r="HG57" s="20"/>
      <c r="HH57" s="20"/>
      <c r="HI57" s="20"/>
      <c r="HJ57" s="20"/>
      <c r="HK57" s="20"/>
      <c r="HL57" s="20"/>
      <c r="HM57" s="20"/>
      <c r="HN57" s="20"/>
      <c r="HO57" s="20"/>
      <c r="HP57" s="20"/>
      <c r="HQ57" s="20"/>
      <c r="HR57" s="20"/>
      <c r="HS57" s="20"/>
      <c r="HT57" s="20"/>
      <c r="HU57" s="20"/>
      <c r="HV57" s="20"/>
      <c r="HW57" s="20"/>
      <c r="HX57" s="20"/>
      <c r="HY57" s="20"/>
      <c r="HZ57" s="20"/>
      <c r="IA57" s="20"/>
      <c r="IB57" s="20"/>
      <c r="IC57" s="20"/>
      <c r="ID57" s="20"/>
      <c r="IE57" s="20"/>
      <c r="IF57" s="20"/>
      <c r="IG57" s="20"/>
      <c r="IH57" s="20"/>
      <c r="II57" s="20"/>
      <c r="IJ57" s="20"/>
      <c r="IK57" s="20"/>
      <c r="IL57" s="20"/>
      <c r="IM57" s="20"/>
      <c r="IN57" s="20"/>
      <c r="IO57" s="20"/>
      <c r="IP57" s="20"/>
      <c r="IQ57" s="20"/>
      <c r="IR57" s="20"/>
      <c r="IS57" s="20"/>
      <c r="IT57" s="20"/>
      <c r="IU57" s="20"/>
      <c r="IV57" s="20"/>
    </row>
    <row r="58" spans="1:256">
      <c r="A58" s="35"/>
      <c r="B58" s="35"/>
      <c r="C58" s="35"/>
      <c r="D58" s="36"/>
      <c r="E58" s="35"/>
      <c r="F58" s="35"/>
      <c r="G58" s="35"/>
      <c r="H58" s="35"/>
      <c r="I58" s="20"/>
      <c r="J58" s="19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20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20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20"/>
      <c r="BK58" s="20"/>
      <c r="BL58" s="20"/>
      <c r="BM58" s="20"/>
      <c r="BN58" s="20"/>
      <c r="BO58" s="20"/>
      <c r="BP58" s="20"/>
      <c r="BQ58" s="20"/>
      <c r="BR58" s="20"/>
      <c r="BS58" s="20"/>
      <c r="BT58" s="20"/>
      <c r="BU58" s="20"/>
      <c r="BV58" s="20"/>
      <c r="BW58" s="20"/>
      <c r="BX58" s="20"/>
      <c r="BY58" s="20"/>
      <c r="BZ58" s="20"/>
      <c r="CA58" s="20"/>
      <c r="CB58" s="20"/>
      <c r="CC58" s="20"/>
      <c r="CD58" s="20"/>
      <c r="CE58" s="20"/>
      <c r="CF58" s="20"/>
      <c r="CG58" s="20"/>
      <c r="CH58" s="20"/>
      <c r="CI58" s="20"/>
      <c r="CJ58" s="20"/>
      <c r="CK58" s="20"/>
      <c r="CL58" s="20"/>
      <c r="CM58" s="20"/>
      <c r="CN58" s="20"/>
      <c r="CO58" s="20"/>
      <c r="CP58" s="20"/>
      <c r="CQ58" s="20"/>
      <c r="CR58" s="20"/>
      <c r="CS58" s="20"/>
      <c r="CT58" s="20"/>
      <c r="CU58" s="20"/>
      <c r="CV58" s="20"/>
      <c r="CW58" s="20"/>
      <c r="CX58" s="20"/>
      <c r="CY58" s="20"/>
      <c r="CZ58" s="20"/>
      <c r="DA58" s="20"/>
      <c r="DB58" s="20"/>
      <c r="DC58" s="20"/>
      <c r="DD58" s="20"/>
      <c r="DE58" s="20"/>
      <c r="DF58" s="20"/>
      <c r="DG58" s="20"/>
      <c r="DH58" s="20"/>
      <c r="DI58" s="20"/>
      <c r="DJ58" s="20"/>
      <c r="DK58" s="20"/>
      <c r="DL58" s="20"/>
      <c r="DM58" s="20"/>
      <c r="DN58" s="20"/>
      <c r="DO58" s="20"/>
      <c r="DP58" s="20"/>
      <c r="DQ58" s="20"/>
      <c r="DR58" s="20"/>
      <c r="DS58" s="20"/>
      <c r="DT58" s="19"/>
      <c r="DU58" s="19"/>
      <c r="DV58" s="19"/>
      <c r="DW58" s="20"/>
      <c r="DX58" s="20"/>
      <c r="DY58" s="20"/>
      <c r="DZ58" s="20"/>
      <c r="EA58" s="20"/>
      <c r="EB58" s="20"/>
      <c r="EC58" s="20"/>
      <c r="ED58" s="20"/>
      <c r="EE58" s="20"/>
      <c r="EF58" s="20"/>
      <c r="EG58" s="20"/>
      <c r="EH58" s="20"/>
      <c r="EI58" s="20"/>
      <c r="EJ58" s="20"/>
      <c r="EK58" s="20"/>
      <c r="EL58" s="20"/>
      <c r="EM58" s="20"/>
      <c r="EN58" s="21"/>
      <c r="EO58" s="21"/>
      <c r="EP58" s="21"/>
      <c r="EQ58" s="21"/>
      <c r="ER58" s="21"/>
      <c r="ES58" s="20"/>
      <c r="ET58" s="20"/>
      <c r="EU58" s="20"/>
      <c r="EV58" s="20"/>
      <c r="EW58" s="20"/>
      <c r="EX58" s="20"/>
      <c r="EY58" s="20"/>
      <c r="EZ58" s="20"/>
      <c r="FA58" s="20"/>
      <c r="FB58" s="20"/>
      <c r="FC58" s="20"/>
      <c r="FD58" s="20"/>
      <c r="FE58" s="20"/>
      <c r="FF58" s="20"/>
      <c r="FG58" s="20"/>
      <c r="FH58" s="20"/>
      <c r="FI58" s="20"/>
      <c r="FJ58" s="20"/>
      <c r="FK58" s="20"/>
      <c r="FL58" s="20"/>
      <c r="FM58" s="20"/>
      <c r="FN58" s="20"/>
      <c r="FO58" s="20"/>
      <c r="FP58" s="20"/>
      <c r="FQ58" s="20"/>
      <c r="FR58" s="20"/>
      <c r="FS58" s="20"/>
      <c r="FT58" s="20"/>
      <c r="FU58" s="20"/>
      <c r="FV58" s="20"/>
      <c r="FW58" s="20"/>
      <c r="FX58" s="20"/>
      <c r="FY58" s="20"/>
      <c r="FZ58" s="20"/>
      <c r="GA58" s="20"/>
      <c r="GB58" s="20"/>
      <c r="GC58" s="20"/>
      <c r="GD58" s="20"/>
      <c r="GE58" s="20"/>
      <c r="GF58" s="20"/>
      <c r="GG58" s="20"/>
      <c r="GH58" s="20"/>
      <c r="GI58" s="20"/>
      <c r="GJ58" s="20"/>
      <c r="GK58" s="20"/>
      <c r="GL58" s="20"/>
      <c r="GM58" s="20"/>
      <c r="GN58" s="20"/>
      <c r="GO58" s="20"/>
      <c r="GP58" s="20"/>
      <c r="GQ58" s="20"/>
      <c r="GR58" s="20"/>
      <c r="GS58" s="20"/>
      <c r="GT58" s="20"/>
      <c r="GU58" s="20"/>
      <c r="GV58" s="20"/>
      <c r="GW58" s="20"/>
      <c r="GX58" s="20"/>
      <c r="GY58" s="20"/>
      <c r="GZ58" s="20"/>
      <c r="HA58" s="20"/>
      <c r="HB58" s="20"/>
      <c r="HC58" s="20"/>
      <c r="HD58" s="20"/>
      <c r="HE58" s="20"/>
      <c r="HF58" s="20"/>
      <c r="HG58" s="20"/>
      <c r="HH58" s="20"/>
      <c r="HI58" s="20"/>
      <c r="HJ58" s="20"/>
      <c r="HK58" s="20"/>
      <c r="HL58" s="20"/>
      <c r="HM58" s="20"/>
      <c r="HN58" s="20"/>
      <c r="HO58" s="20"/>
      <c r="HP58" s="20"/>
      <c r="HQ58" s="20"/>
      <c r="HR58" s="20"/>
      <c r="HS58" s="20"/>
      <c r="HT58" s="20"/>
      <c r="HU58" s="20"/>
      <c r="HV58" s="20"/>
      <c r="HW58" s="20"/>
      <c r="HX58" s="20"/>
      <c r="HY58" s="20"/>
      <c r="HZ58" s="20"/>
      <c r="IA58" s="20"/>
      <c r="IB58" s="20"/>
      <c r="IC58" s="20"/>
      <c r="ID58" s="20"/>
      <c r="IE58" s="20"/>
      <c r="IF58" s="20"/>
      <c r="IG58" s="20"/>
      <c r="IH58" s="20"/>
      <c r="II58" s="20"/>
      <c r="IJ58" s="20"/>
      <c r="IK58" s="20"/>
      <c r="IL58" s="20"/>
      <c r="IM58" s="20"/>
      <c r="IN58" s="20"/>
      <c r="IO58" s="20"/>
      <c r="IP58" s="20"/>
      <c r="IQ58" s="20"/>
      <c r="IR58" s="20"/>
      <c r="IS58" s="20"/>
      <c r="IT58" s="20"/>
      <c r="IU58" s="20"/>
      <c r="IV58" s="20"/>
    </row>
    <row r="59" spans="1:256">
      <c r="A59" s="35"/>
      <c r="B59" s="35"/>
      <c r="C59" s="35"/>
      <c r="D59" s="36"/>
      <c r="E59" s="35"/>
      <c r="F59" s="35"/>
      <c r="G59" s="35"/>
      <c r="H59" s="35"/>
      <c r="I59" s="20"/>
      <c r="J59" s="19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  <c r="AG59" s="20"/>
      <c r="AH59" s="20"/>
      <c r="AI59" s="20"/>
      <c r="AJ59" s="20"/>
      <c r="AK59" s="20"/>
      <c r="AL59" s="20"/>
      <c r="AM59" s="20"/>
      <c r="AN59" s="20"/>
      <c r="AO59" s="20"/>
      <c r="AP59" s="20"/>
      <c r="AQ59" s="20"/>
      <c r="AR59" s="20"/>
      <c r="AS59" s="20"/>
      <c r="AT59" s="20"/>
      <c r="AU59" s="20"/>
      <c r="AV59" s="20"/>
      <c r="AW59" s="20"/>
      <c r="AX59" s="20"/>
      <c r="AY59" s="20"/>
      <c r="AZ59" s="20"/>
      <c r="BA59" s="20"/>
      <c r="BB59" s="20"/>
      <c r="BC59" s="20"/>
      <c r="BD59" s="20"/>
      <c r="BE59" s="20"/>
      <c r="BF59" s="20"/>
      <c r="BG59" s="20"/>
      <c r="BH59" s="20"/>
      <c r="BI59" s="20"/>
      <c r="BJ59" s="20"/>
      <c r="BK59" s="20"/>
      <c r="BL59" s="20"/>
      <c r="BM59" s="20"/>
      <c r="BN59" s="20"/>
      <c r="BO59" s="20"/>
      <c r="BP59" s="20"/>
      <c r="BQ59" s="20"/>
      <c r="BR59" s="20"/>
      <c r="BS59" s="20"/>
      <c r="BT59" s="20"/>
      <c r="BU59" s="20"/>
      <c r="BV59" s="20"/>
      <c r="BW59" s="20"/>
      <c r="BX59" s="20"/>
      <c r="BY59" s="20"/>
      <c r="BZ59" s="20"/>
      <c r="CA59" s="20"/>
      <c r="CB59" s="20"/>
      <c r="CC59" s="20"/>
      <c r="CD59" s="20"/>
      <c r="CE59" s="20"/>
      <c r="CF59" s="20"/>
      <c r="CG59" s="20"/>
      <c r="CH59" s="20"/>
      <c r="CI59" s="20"/>
      <c r="CJ59" s="20"/>
      <c r="CK59" s="20"/>
      <c r="CL59" s="20"/>
      <c r="CM59" s="20"/>
      <c r="CN59" s="20"/>
      <c r="CO59" s="20"/>
      <c r="CP59" s="20"/>
      <c r="CQ59" s="20"/>
      <c r="CR59" s="20"/>
      <c r="CS59" s="20"/>
      <c r="CT59" s="20"/>
      <c r="CU59" s="20"/>
      <c r="CV59" s="20"/>
      <c r="CW59" s="20"/>
      <c r="CX59" s="20"/>
      <c r="CY59" s="20"/>
      <c r="CZ59" s="20"/>
      <c r="DA59" s="20"/>
      <c r="DB59" s="20"/>
      <c r="DC59" s="20"/>
      <c r="DD59" s="20"/>
      <c r="DE59" s="20"/>
      <c r="DF59" s="20"/>
      <c r="DG59" s="20"/>
      <c r="DH59" s="20"/>
      <c r="DI59" s="20"/>
      <c r="DJ59" s="20"/>
      <c r="DK59" s="20"/>
      <c r="DL59" s="20"/>
      <c r="DM59" s="20"/>
      <c r="DN59" s="20"/>
      <c r="DO59" s="20"/>
      <c r="DP59" s="20"/>
      <c r="DQ59" s="20"/>
      <c r="DR59" s="20"/>
      <c r="DS59" s="20"/>
      <c r="DT59" s="19"/>
      <c r="DU59" s="19"/>
      <c r="DV59" s="19"/>
      <c r="DW59" s="20"/>
      <c r="DX59" s="20"/>
      <c r="DY59" s="20"/>
      <c r="DZ59" s="20"/>
      <c r="EA59" s="20"/>
      <c r="EB59" s="20"/>
      <c r="EC59" s="20"/>
      <c r="ED59" s="20"/>
      <c r="EE59" s="20"/>
      <c r="EF59" s="20"/>
      <c r="EG59" s="20"/>
      <c r="EH59" s="20"/>
      <c r="EI59" s="20"/>
      <c r="EJ59" s="20"/>
      <c r="EK59" s="20"/>
      <c r="EL59" s="20"/>
      <c r="EM59" s="20"/>
      <c r="EN59" s="21"/>
      <c r="EO59" s="21"/>
      <c r="EP59" s="21"/>
      <c r="EQ59" s="21"/>
      <c r="ER59" s="21"/>
      <c r="ES59" s="20"/>
      <c r="ET59" s="20"/>
      <c r="EU59" s="20"/>
      <c r="EV59" s="20"/>
      <c r="EW59" s="20"/>
      <c r="EX59" s="20"/>
      <c r="EY59" s="20"/>
      <c r="EZ59" s="20"/>
      <c r="FA59" s="20"/>
      <c r="FB59" s="20"/>
      <c r="FC59" s="20"/>
      <c r="FD59" s="20"/>
      <c r="FE59" s="20"/>
      <c r="FF59" s="20"/>
      <c r="FG59" s="20"/>
      <c r="FH59" s="20"/>
      <c r="FI59" s="20"/>
      <c r="FJ59" s="20"/>
      <c r="FK59" s="20"/>
      <c r="FL59" s="20"/>
      <c r="FM59" s="20"/>
      <c r="FN59" s="20"/>
      <c r="FO59" s="20"/>
      <c r="FP59" s="20"/>
      <c r="FQ59" s="20"/>
      <c r="FR59" s="20"/>
      <c r="FS59" s="20"/>
      <c r="FT59" s="20"/>
      <c r="FU59" s="20"/>
      <c r="FV59" s="20"/>
      <c r="FW59" s="20"/>
      <c r="FX59" s="20"/>
      <c r="FY59" s="20"/>
      <c r="FZ59" s="20"/>
      <c r="GA59" s="20"/>
      <c r="GB59" s="20"/>
      <c r="GC59" s="20"/>
      <c r="GD59" s="20"/>
      <c r="GE59" s="20"/>
      <c r="GF59" s="20"/>
      <c r="GG59" s="20"/>
      <c r="GH59" s="20"/>
      <c r="GI59" s="20"/>
      <c r="GJ59" s="20"/>
      <c r="GK59" s="20"/>
      <c r="GL59" s="20"/>
      <c r="GM59" s="20"/>
      <c r="GN59" s="20"/>
      <c r="GO59" s="20"/>
      <c r="GP59" s="20"/>
      <c r="GQ59" s="20"/>
      <c r="GR59" s="20"/>
      <c r="GS59" s="20"/>
      <c r="GT59" s="20"/>
      <c r="GU59" s="20"/>
      <c r="GV59" s="20"/>
      <c r="GW59" s="20"/>
      <c r="GX59" s="20"/>
      <c r="GY59" s="20"/>
      <c r="GZ59" s="20"/>
      <c r="HA59" s="20"/>
      <c r="HB59" s="20"/>
      <c r="HC59" s="20"/>
      <c r="HD59" s="20"/>
      <c r="HE59" s="20"/>
      <c r="HF59" s="20"/>
      <c r="HG59" s="20"/>
      <c r="HH59" s="20"/>
      <c r="HI59" s="20"/>
      <c r="HJ59" s="20"/>
      <c r="HK59" s="20"/>
      <c r="HL59" s="20"/>
      <c r="HM59" s="20"/>
      <c r="HN59" s="20"/>
      <c r="HO59" s="20"/>
      <c r="HP59" s="20"/>
      <c r="HQ59" s="20"/>
      <c r="HR59" s="20"/>
      <c r="HS59" s="20"/>
      <c r="HT59" s="20"/>
      <c r="HU59" s="20"/>
      <c r="HV59" s="20"/>
      <c r="HW59" s="20"/>
      <c r="HX59" s="20"/>
      <c r="HY59" s="20"/>
      <c r="HZ59" s="20"/>
      <c r="IA59" s="20"/>
      <c r="IB59" s="20"/>
      <c r="IC59" s="20"/>
      <c r="ID59" s="20"/>
      <c r="IE59" s="20"/>
      <c r="IF59" s="20"/>
      <c r="IG59" s="20"/>
      <c r="IH59" s="20"/>
      <c r="II59" s="20"/>
      <c r="IJ59" s="20"/>
      <c r="IK59" s="20"/>
      <c r="IL59" s="20"/>
      <c r="IM59" s="20"/>
      <c r="IN59" s="20"/>
      <c r="IO59" s="20"/>
      <c r="IP59" s="20"/>
      <c r="IQ59" s="20"/>
      <c r="IR59" s="20"/>
      <c r="IS59" s="20"/>
      <c r="IT59" s="20"/>
      <c r="IU59" s="20"/>
      <c r="IV59" s="20"/>
    </row>
  </sheetData>
  <sheetProtection formatCells="0" formatColumns="0" formatRows="0" insertColumns="0" insertRows="0" insertHyperlinks="0" deleteColumns="0" deleteRows="0" autoFilter="0" pivotTables="0"/>
  <mergeCells count="16">
    <mergeCell ref="I8:I10"/>
    <mergeCell ref="A6:H6"/>
    <mergeCell ref="A8:A10"/>
    <mergeCell ref="B8:B10"/>
    <mergeCell ref="C8:C10"/>
    <mergeCell ref="D8:D10"/>
    <mergeCell ref="E8:E10"/>
    <mergeCell ref="F8:F10"/>
    <mergeCell ref="G8:G10"/>
    <mergeCell ref="H8:H10"/>
    <mergeCell ref="A5:H5"/>
    <mergeCell ref="G4:H4"/>
    <mergeCell ref="I1:I4"/>
    <mergeCell ref="A2:H2"/>
    <mergeCell ref="A3:H3"/>
    <mergeCell ref="A4:E4"/>
  </mergeCells>
  <phoneticPr fontId="23" type="noConversion"/>
  <printOptions horizontalCentered="1"/>
  <pageMargins left="0.59055118110236227" right="0.19685039370078741" top="0.19685039370078741" bottom="0.19685039370078741" header="0" footer="0"/>
  <pageSetup paperSize="9" scale="28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34">
    <pageSetUpPr fitToPage="1"/>
  </sheetPr>
  <dimension ref="A1:IV27"/>
  <sheetViews>
    <sheetView tabSelected="1" zoomScale="20" zoomScaleNormal="20" zoomScalePageLayoutView="75" workbookViewId="0">
      <selection activeCell="A19" sqref="A19:IV23"/>
    </sheetView>
  </sheetViews>
  <sheetFormatPr defaultColWidth="0" defaultRowHeight="12.75"/>
  <cols>
    <col min="1" max="1" width="12" style="37" customWidth="1"/>
    <col min="2" max="2" width="31" style="37" customWidth="1"/>
    <col min="3" max="3" width="116.85546875" style="37" customWidth="1"/>
    <col min="4" max="4" width="25.28515625" style="38" customWidth="1"/>
    <col min="5" max="5" width="21.85546875" style="37" customWidth="1"/>
    <col min="6" max="6" width="157.7109375" style="37" customWidth="1"/>
    <col min="7" max="7" width="108.42578125" style="37" customWidth="1"/>
    <col min="8" max="8" width="51.7109375" style="37" customWidth="1"/>
    <col min="9" max="9" width="15.5703125" style="37" customWidth="1"/>
    <col min="10" max="10" width="28.140625" style="37" customWidth="1"/>
    <col min="11" max="11" width="16" style="37" customWidth="1"/>
    <col min="12" max="12" width="27.7109375" style="37" customWidth="1"/>
    <col min="13" max="13" width="25.140625" style="37" customWidth="1"/>
    <col min="14" max="14" width="0.7109375" style="22" hidden="1" customWidth="1"/>
    <col min="15" max="15" width="0" style="32" hidden="1" customWidth="1"/>
    <col min="16" max="16" width="7.5703125" style="22" hidden="1" customWidth="1"/>
    <col min="17" max="128" width="7.140625" style="22" hidden="1" customWidth="1"/>
    <col min="129" max="131" width="0" style="32" hidden="1" customWidth="1"/>
    <col min="132" max="145" width="8.5703125" style="22" hidden="1" customWidth="1"/>
    <col min="146" max="147" width="7.140625" style="22" hidden="1" customWidth="1"/>
    <col min="148" max="148" width="8.5703125" style="22" hidden="1" customWidth="1"/>
    <col min="149" max="149" width="8.7109375" style="39" hidden="1" customWidth="1"/>
    <col min="150" max="150" width="6.140625" style="39" hidden="1" customWidth="1"/>
    <col min="151" max="151" width="8" style="39" hidden="1" customWidth="1"/>
    <col min="152" max="152" width="3.7109375" style="39" hidden="1" customWidth="1"/>
    <col min="153" max="153" width="9.140625" style="39" hidden="1" customWidth="1"/>
    <col min="154" max="154" width="10" style="22" hidden="1" customWidth="1"/>
    <col min="155" max="155" width="8.140625" style="22" hidden="1" customWidth="1"/>
    <col min="156" max="156" width="7.5703125" style="22" hidden="1" customWidth="1"/>
    <col min="157" max="157" width="9.5703125" style="22" hidden="1" customWidth="1"/>
    <col min="158" max="158" width="5.5703125" style="22" hidden="1" customWidth="1"/>
    <col min="159" max="160" width="5.42578125" style="22" hidden="1" customWidth="1"/>
    <col min="161" max="206" width="3.7109375" style="22" hidden="1" customWidth="1"/>
    <col min="207" max="207" width="7.42578125" style="22" hidden="1" customWidth="1"/>
    <col min="208" max="228" width="3.7109375" style="22" hidden="1" customWidth="1"/>
    <col min="229" max="229" width="5.42578125" style="22" hidden="1" customWidth="1"/>
    <col min="230" max="230" width="5.7109375" style="22" hidden="1" customWidth="1"/>
    <col min="231" max="251" width="3.7109375" style="22" hidden="1" customWidth="1"/>
    <col min="252" max="252" width="5" style="22" hidden="1" customWidth="1"/>
    <col min="253" max="253" width="5.140625" style="22" hidden="1" customWidth="1"/>
    <col min="254" max="254" width="5" style="22" hidden="1" customWidth="1"/>
    <col min="255" max="255" width="7" style="22" hidden="1" customWidth="1"/>
    <col min="256" max="16384" width="7.140625" style="22" hidden="1"/>
  </cols>
  <sheetData>
    <row r="1" spans="1:256" ht="124.5" customHeight="1">
      <c r="A1" s="12"/>
      <c r="B1" s="12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23"/>
      <c r="O1" s="19"/>
      <c r="P1" s="18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  <c r="AR1" s="20"/>
      <c r="AS1" s="20"/>
      <c r="AT1" s="20"/>
      <c r="AU1" s="20"/>
      <c r="AV1" s="20"/>
      <c r="AW1" s="20"/>
      <c r="AX1" s="20"/>
      <c r="AY1" s="20"/>
      <c r="AZ1" s="20"/>
      <c r="BA1" s="20"/>
      <c r="BB1" s="20"/>
      <c r="BC1" s="20"/>
      <c r="BD1" s="20"/>
      <c r="BE1" s="20"/>
      <c r="BF1" s="20"/>
      <c r="BG1" s="20"/>
      <c r="BH1" s="20"/>
      <c r="BI1" s="20"/>
      <c r="BJ1" s="20"/>
      <c r="BK1" s="20"/>
      <c r="BL1" s="20"/>
      <c r="BM1" s="20"/>
      <c r="BN1" s="20"/>
      <c r="BO1" s="20"/>
      <c r="BP1" s="20"/>
      <c r="BQ1" s="20"/>
      <c r="BR1" s="20"/>
      <c r="BS1" s="20"/>
      <c r="BT1" s="20"/>
      <c r="BU1" s="20"/>
      <c r="BV1" s="20"/>
      <c r="BW1" s="20"/>
      <c r="BX1" s="20"/>
      <c r="BY1" s="20"/>
      <c r="BZ1" s="20"/>
      <c r="CA1" s="20"/>
      <c r="CB1" s="20"/>
      <c r="CC1" s="20"/>
      <c r="CD1" s="20"/>
      <c r="CE1" s="20"/>
      <c r="CF1" s="20"/>
      <c r="CG1" s="20"/>
      <c r="CH1" s="20"/>
      <c r="CI1" s="20"/>
      <c r="CJ1" s="20"/>
      <c r="CK1" s="20"/>
      <c r="CL1" s="20"/>
      <c r="CM1" s="20"/>
      <c r="CN1" s="20"/>
      <c r="CO1" s="20"/>
      <c r="CP1" s="20"/>
      <c r="CQ1" s="20"/>
      <c r="CR1" s="20"/>
      <c r="CS1" s="20"/>
      <c r="CT1" s="20"/>
      <c r="CU1" s="20"/>
      <c r="CV1" s="20"/>
      <c r="CW1" s="20"/>
      <c r="CX1" s="20"/>
      <c r="CY1" s="20"/>
      <c r="CZ1" s="20"/>
      <c r="DA1" s="20"/>
      <c r="DB1" s="20"/>
      <c r="DC1" s="20"/>
      <c r="DD1" s="20"/>
      <c r="DE1" s="20"/>
      <c r="DF1" s="20"/>
      <c r="DG1" s="20"/>
      <c r="DH1" s="20"/>
      <c r="DI1" s="20"/>
      <c r="DJ1" s="20"/>
      <c r="DK1" s="20"/>
      <c r="DL1" s="20"/>
      <c r="DM1" s="20"/>
      <c r="DN1" s="20"/>
      <c r="DO1" s="20"/>
      <c r="DP1" s="20"/>
      <c r="DQ1" s="20"/>
      <c r="DR1" s="20"/>
      <c r="DS1" s="20"/>
      <c r="DT1" s="20"/>
      <c r="DU1" s="20"/>
      <c r="DV1" s="20"/>
      <c r="DW1" s="20"/>
      <c r="DX1" s="20"/>
      <c r="DY1" s="19"/>
      <c r="DZ1" s="19"/>
      <c r="EA1" s="19"/>
      <c r="EB1" s="20"/>
      <c r="EC1" s="20"/>
      <c r="ED1" s="20"/>
      <c r="EE1" s="20"/>
      <c r="EF1" s="20"/>
      <c r="EG1" s="20"/>
      <c r="EH1" s="20"/>
      <c r="EI1" s="20"/>
      <c r="EJ1" s="20"/>
      <c r="EK1" s="20"/>
      <c r="EL1" s="20"/>
      <c r="EM1" s="20"/>
      <c r="EN1" s="20"/>
      <c r="EO1" s="20"/>
      <c r="EP1" s="20"/>
      <c r="EQ1" s="20"/>
      <c r="ER1" s="20"/>
      <c r="ES1" s="21"/>
      <c r="ET1" s="21"/>
      <c r="EU1" s="21"/>
      <c r="EV1" s="21"/>
      <c r="EW1" s="21"/>
      <c r="EX1" s="20"/>
      <c r="EY1" s="20"/>
      <c r="EZ1" s="20"/>
      <c r="FA1" s="20"/>
      <c r="FB1" s="20"/>
      <c r="FC1" s="20"/>
      <c r="FD1" s="20"/>
      <c r="FE1" s="20"/>
      <c r="FF1" s="20"/>
      <c r="FG1" s="20"/>
      <c r="FH1" s="20"/>
      <c r="FI1" s="20"/>
      <c r="FJ1" s="20"/>
      <c r="FK1" s="20"/>
      <c r="FL1" s="20"/>
      <c r="FM1" s="20"/>
      <c r="FN1" s="20"/>
      <c r="FO1" s="20"/>
      <c r="FP1" s="20"/>
      <c r="FQ1" s="20"/>
      <c r="FR1" s="20"/>
      <c r="FS1" s="20"/>
      <c r="FT1" s="20"/>
      <c r="FU1" s="20"/>
      <c r="FV1" s="20"/>
      <c r="FW1" s="20"/>
      <c r="FX1" s="20"/>
      <c r="FY1" s="20"/>
      <c r="FZ1" s="20"/>
      <c r="GA1" s="20"/>
      <c r="GB1" s="20"/>
      <c r="GC1" s="20"/>
      <c r="GD1" s="20"/>
      <c r="GE1" s="20"/>
      <c r="GF1" s="20"/>
      <c r="GG1" s="20"/>
      <c r="GH1" s="20"/>
      <c r="GI1" s="20"/>
      <c r="GJ1" s="20"/>
      <c r="GK1" s="20"/>
      <c r="GL1" s="20"/>
      <c r="GM1" s="20"/>
      <c r="GN1" s="20"/>
      <c r="GO1" s="20"/>
      <c r="GP1" s="20"/>
      <c r="GQ1" s="20"/>
      <c r="GR1" s="20"/>
      <c r="GS1" s="20"/>
      <c r="GT1" s="20"/>
      <c r="GU1" s="20"/>
      <c r="GV1" s="20"/>
      <c r="GW1" s="20"/>
      <c r="GX1" s="20"/>
      <c r="GY1" s="20"/>
      <c r="GZ1" s="20"/>
      <c r="HA1" s="20"/>
      <c r="HB1" s="20"/>
      <c r="HC1" s="20"/>
      <c r="HD1" s="20"/>
      <c r="HE1" s="20"/>
      <c r="HF1" s="20"/>
      <c r="HG1" s="20"/>
      <c r="HH1" s="20"/>
      <c r="HI1" s="20"/>
      <c r="HJ1" s="20"/>
      <c r="HK1" s="20"/>
      <c r="HL1" s="20"/>
      <c r="HM1" s="20"/>
      <c r="HN1" s="20"/>
      <c r="HO1" s="20"/>
      <c r="HP1" s="20"/>
      <c r="HQ1" s="20"/>
      <c r="HR1" s="20"/>
      <c r="HS1" s="20"/>
      <c r="HT1" s="20"/>
      <c r="HU1" s="20"/>
      <c r="HV1" s="20"/>
      <c r="HW1" s="20"/>
      <c r="HX1" s="20"/>
      <c r="HY1" s="20"/>
      <c r="HZ1" s="20"/>
      <c r="IA1" s="20"/>
      <c r="IB1" s="20"/>
      <c r="IC1" s="20"/>
      <c r="ID1" s="20"/>
      <c r="IE1" s="20"/>
      <c r="IF1" s="20"/>
      <c r="IG1" s="20"/>
      <c r="IH1" s="20"/>
      <c r="II1" s="20"/>
      <c r="IJ1" s="20"/>
      <c r="IK1" s="20"/>
      <c r="IL1" s="20"/>
      <c r="IM1" s="20"/>
      <c r="IN1" s="20"/>
      <c r="IO1" s="20"/>
      <c r="IP1" s="20"/>
      <c r="IQ1" s="20"/>
      <c r="IR1" s="20"/>
      <c r="IS1" s="20"/>
      <c r="IT1" s="20"/>
      <c r="IU1" s="20"/>
      <c r="IV1" s="20"/>
    </row>
    <row r="2" spans="1:256" ht="69">
      <c r="A2" s="145" t="s">
        <v>47</v>
      </c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23"/>
      <c r="O2" s="19"/>
      <c r="P2" s="2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0"/>
      <c r="AZ2" s="20"/>
      <c r="BA2" s="20"/>
      <c r="BB2" s="20"/>
      <c r="BC2" s="20"/>
      <c r="BD2" s="20"/>
      <c r="BE2" s="20"/>
      <c r="BF2" s="20"/>
      <c r="BG2" s="20"/>
      <c r="BH2" s="20"/>
      <c r="BI2" s="20"/>
      <c r="BJ2" s="20"/>
      <c r="BK2" s="20"/>
      <c r="BL2" s="20"/>
      <c r="BM2" s="20"/>
      <c r="BN2" s="20"/>
      <c r="BO2" s="20"/>
      <c r="BP2" s="20"/>
      <c r="BQ2" s="20"/>
      <c r="BR2" s="20"/>
      <c r="BS2" s="20"/>
      <c r="BT2" s="20"/>
      <c r="BU2" s="20"/>
      <c r="BV2" s="20"/>
      <c r="BW2" s="20"/>
      <c r="BX2" s="20"/>
      <c r="BY2" s="20"/>
      <c r="BZ2" s="20"/>
      <c r="CA2" s="20"/>
      <c r="CB2" s="20"/>
      <c r="CC2" s="20"/>
      <c r="CD2" s="20"/>
      <c r="CE2" s="20"/>
      <c r="CF2" s="20"/>
      <c r="CG2" s="20"/>
      <c r="CH2" s="20"/>
      <c r="CI2" s="20"/>
      <c r="CJ2" s="20"/>
      <c r="CK2" s="20"/>
      <c r="CL2" s="20"/>
      <c r="CM2" s="20"/>
      <c r="CN2" s="20"/>
      <c r="CO2" s="20"/>
      <c r="CP2" s="20"/>
      <c r="CQ2" s="20"/>
      <c r="CR2" s="20"/>
      <c r="CS2" s="20"/>
      <c r="CT2" s="20"/>
      <c r="CU2" s="20"/>
      <c r="CV2" s="20"/>
      <c r="CW2" s="20"/>
      <c r="CX2" s="20"/>
      <c r="CY2" s="20"/>
      <c r="CZ2" s="20"/>
      <c r="DA2" s="20"/>
      <c r="DB2" s="20"/>
      <c r="DC2" s="20"/>
      <c r="DD2" s="20"/>
      <c r="DE2" s="20"/>
      <c r="DF2" s="20"/>
      <c r="DG2" s="20"/>
      <c r="DH2" s="20"/>
      <c r="DI2" s="20"/>
      <c r="DJ2" s="20"/>
      <c r="DK2" s="20"/>
      <c r="DL2" s="20"/>
      <c r="DM2" s="20"/>
      <c r="DN2" s="20"/>
      <c r="DO2" s="20"/>
      <c r="DP2" s="20"/>
      <c r="DQ2" s="20"/>
      <c r="DR2" s="20"/>
      <c r="DS2" s="20"/>
      <c r="DT2" s="20"/>
      <c r="DU2" s="20"/>
      <c r="DV2" s="20"/>
      <c r="DW2" s="20"/>
      <c r="DX2" s="20"/>
      <c r="DY2" s="19"/>
      <c r="DZ2" s="19"/>
      <c r="EA2" s="19"/>
      <c r="EB2" s="20"/>
      <c r="EC2" s="20"/>
      <c r="ED2" s="20"/>
      <c r="EE2" s="20"/>
      <c r="EF2" s="20"/>
      <c r="EG2" s="20"/>
      <c r="EH2" s="20"/>
      <c r="EI2" s="20"/>
      <c r="EJ2" s="20"/>
      <c r="EK2" s="20"/>
      <c r="EL2" s="20"/>
      <c r="EM2" s="20"/>
      <c r="EN2" s="20"/>
      <c r="EO2" s="20"/>
      <c r="EP2" s="20"/>
      <c r="EQ2" s="20"/>
      <c r="ER2" s="20"/>
      <c r="ES2" s="21"/>
      <c r="ET2" s="21"/>
      <c r="EU2" s="21"/>
      <c r="EV2" s="21"/>
      <c r="EW2" s="21"/>
      <c r="EX2" s="20"/>
      <c r="EY2" s="20"/>
      <c r="EZ2" s="20"/>
      <c r="FA2" s="20"/>
      <c r="FB2" s="20"/>
      <c r="FC2" s="20"/>
      <c r="FD2" s="20"/>
      <c r="FE2" s="20"/>
      <c r="FF2" s="20"/>
      <c r="FG2" s="20"/>
      <c r="FH2" s="20"/>
      <c r="FI2" s="20"/>
      <c r="FJ2" s="20"/>
      <c r="FK2" s="20"/>
      <c r="FL2" s="20"/>
      <c r="FM2" s="20"/>
      <c r="FN2" s="20"/>
      <c r="FO2" s="20"/>
      <c r="FP2" s="20"/>
      <c r="FQ2" s="20"/>
      <c r="FR2" s="20"/>
      <c r="FS2" s="20"/>
      <c r="FT2" s="20"/>
      <c r="FU2" s="20"/>
      <c r="FV2" s="20"/>
      <c r="FW2" s="20"/>
      <c r="FX2" s="20"/>
      <c r="FY2" s="20"/>
      <c r="FZ2" s="20"/>
      <c r="GA2" s="20"/>
      <c r="GB2" s="20"/>
      <c r="GC2" s="20"/>
      <c r="GD2" s="20"/>
      <c r="GE2" s="20"/>
      <c r="GF2" s="20"/>
      <c r="GG2" s="20"/>
      <c r="GH2" s="20"/>
      <c r="GI2" s="20"/>
      <c r="GJ2" s="20"/>
      <c r="GK2" s="20"/>
      <c r="GL2" s="20"/>
      <c r="GM2" s="20"/>
      <c r="GN2" s="20"/>
      <c r="GO2" s="20"/>
      <c r="GP2" s="20"/>
      <c r="GQ2" s="20"/>
      <c r="GR2" s="20"/>
      <c r="GS2" s="20"/>
      <c r="GT2" s="20"/>
      <c r="GU2" s="20"/>
      <c r="GV2" s="20"/>
      <c r="GW2" s="20"/>
      <c r="GX2" s="20"/>
      <c r="GY2" s="20"/>
      <c r="GZ2" s="20"/>
      <c r="HA2" s="20"/>
      <c r="HB2" s="20"/>
      <c r="HC2" s="20"/>
      <c r="HD2" s="20"/>
      <c r="HE2" s="20"/>
      <c r="HF2" s="20"/>
      <c r="HG2" s="20"/>
      <c r="HH2" s="20"/>
      <c r="HI2" s="20"/>
      <c r="HJ2" s="20"/>
      <c r="HK2" s="20"/>
      <c r="HL2" s="20"/>
      <c r="HM2" s="20"/>
      <c r="HN2" s="20"/>
      <c r="HO2" s="20"/>
      <c r="HP2" s="20"/>
      <c r="HQ2" s="20"/>
      <c r="HR2" s="20"/>
      <c r="HS2" s="20"/>
      <c r="HT2" s="20"/>
      <c r="HU2" s="20"/>
      <c r="HV2" s="20"/>
      <c r="HW2" s="20"/>
      <c r="HX2" s="20"/>
      <c r="HY2" s="20"/>
      <c r="HZ2" s="20"/>
      <c r="IA2" s="20"/>
      <c r="IB2" s="20"/>
      <c r="IC2" s="20"/>
      <c r="ID2" s="20"/>
      <c r="IE2" s="20"/>
      <c r="IF2" s="20"/>
      <c r="IG2" s="20"/>
      <c r="IH2" s="20"/>
      <c r="II2" s="20"/>
      <c r="IJ2" s="20"/>
      <c r="IK2" s="20"/>
      <c r="IL2" s="20"/>
      <c r="IM2" s="20"/>
      <c r="IN2" s="20"/>
      <c r="IO2" s="20"/>
      <c r="IP2" s="20"/>
      <c r="IQ2" s="20"/>
      <c r="IR2" s="20"/>
      <c r="IS2" s="20"/>
      <c r="IT2" s="20"/>
      <c r="IU2" s="20"/>
      <c r="IV2" s="20"/>
    </row>
    <row r="3" spans="1:256" ht="69">
      <c r="A3" s="145" t="s">
        <v>120</v>
      </c>
      <c r="B3" s="145"/>
      <c r="C3" s="145"/>
      <c r="D3" s="145"/>
      <c r="E3" s="145"/>
      <c r="F3" s="145"/>
      <c r="G3" s="145"/>
      <c r="H3" s="145"/>
      <c r="I3" s="145"/>
      <c r="J3" s="145"/>
      <c r="K3" s="145"/>
      <c r="L3" s="145"/>
      <c r="M3" s="145"/>
      <c r="N3" s="123"/>
      <c r="O3" s="19"/>
      <c r="P3" s="23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0"/>
      <c r="AU3" s="20"/>
      <c r="AV3" s="20"/>
      <c r="AW3" s="20"/>
      <c r="AX3" s="20"/>
      <c r="AY3" s="20"/>
      <c r="AZ3" s="20"/>
      <c r="BA3" s="20"/>
      <c r="BB3" s="20"/>
      <c r="BC3" s="20"/>
      <c r="BD3" s="20"/>
      <c r="BE3" s="20"/>
      <c r="BF3" s="20"/>
      <c r="BG3" s="20"/>
      <c r="BH3" s="20"/>
      <c r="BI3" s="20"/>
      <c r="BJ3" s="20"/>
      <c r="BK3" s="20"/>
      <c r="BL3" s="20"/>
      <c r="BM3" s="20"/>
      <c r="BN3" s="20"/>
      <c r="BO3" s="20"/>
      <c r="BP3" s="20"/>
      <c r="BQ3" s="20"/>
      <c r="BR3" s="20"/>
      <c r="BS3" s="20"/>
      <c r="BT3" s="20"/>
      <c r="BU3" s="20"/>
      <c r="BV3" s="20"/>
      <c r="BW3" s="20"/>
      <c r="BX3" s="20"/>
      <c r="BY3" s="20"/>
      <c r="BZ3" s="20"/>
      <c r="CA3" s="20"/>
      <c r="CB3" s="20"/>
      <c r="CC3" s="20"/>
      <c r="CD3" s="20"/>
      <c r="CE3" s="20"/>
      <c r="CF3" s="20"/>
      <c r="CG3" s="20"/>
      <c r="CH3" s="20"/>
      <c r="CI3" s="20"/>
      <c r="CJ3" s="20"/>
      <c r="CK3" s="20"/>
      <c r="CL3" s="20"/>
      <c r="CM3" s="20"/>
      <c r="CN3" s="20"/>
      <c r="CO3" s="20"/>
      <c r="CP3" s="20"/>
      <c r="CQ3" s="20"/>
      <c r="CR3" s="20"/>
      <c r="CS3" s="20"/>
      <c r="CT3" s="20"/>
      <c r="CU3" s="20"/>
      <c r="CV3" s="20"/>
      <c r="CW3" s="20"/>
      <c r="CX3" s="20"/>
      <c r="CY3" s="20"/>
      <c r="CZ3" s="20"/>
      <c r="DA3" s="20"/>
      <c r="DB3" s="20"/>
      <c r="DC3" s="20"/>
      <c r="DD3" s="20"/>
      <c r="DE3" s="20"/>
      <c r="DF3" s="20"/>
      <c r="DG3" s="20"/>
      <c r="DH3" s="20"/>
      <c r="DI3" s="20"/>
      <c r="DJ3" s="20"/>
      <c r="DK3" s="20"/>
      <c r="DL3" s="20"/>
      <c r="DM3" s="20"/>
      <c r="DN3" s="20"/>
      <c r="DO3" s="20"/>
      <c r="DP3" s="20"/>
      <c r="DQ3" s="20"/>
      <c r="DR3" s="20"/>
      <c r="DS3" s="20"/>
      <c r="DT3" s="20"/>
      <c r="DU3" s="20"/>
      <c r="DV3" s="20"/>
      <c r="DW3" s="20"/>
      <c r="DX3" s="20"/>
      <c r="DY3" s="19"/>
      <c r="DZ3" s="19"/>
      <c r="EA3" s="19"/>
      <c r="EB3" s="20"/>
      <c r="EC3" s="20"/>
      <c r="ED3" s="20"/>
      <c r="EE3" s="20"/>
      <c r="EF3" s="20"/>
      <c r="EG3" s="20"/>
      <c r="EH3" s="20"/>
      <c r="EI3" s="20"/>
      <c r="EJ3" s="20"/>
      <c r="EK3" s="20"/>
      <c r="EL3" s="20"/>
      <c r="EM3" s="20"/>
      <c r="EN3" s="20"/>
      <c r="EO3" s="20"/>
      <c r="EP3" s="20"/>
      <c r="EQ3" s="20"/>
      <c r="ER3" s="20"/>
      <c r="ES3" s="21"/>
      <c r="ET3" s="21"/>
      <c r="EU3" s="21"/>
      <c r="EV3" s="21"/>
      <c r="EW3" s="21"/>
      <c r="EX3" s="20"/>
      <c r="EY3" s="20"/>
      <c r="EZ3" s="20"/>
      <c r="FA3" s="20"/>
      <c r="FB3" s="20"/>
      <c r="FC3" s="20"/>
      <c r="FD3" s="20"/>
      <c r="FE3" s="3"/>
      <c r="FF3" s="3"/>
      <c r="FG3" s="3"/>
      <c r="FH3" s="24"/>
      <c r="FI3" s="24"/>
      <c r="FJ3" s="24"/>
      <c r="FK3" s="24"/>
      <c r="FL3" s="25"/>
      <c r="FM3" s="25"/>
      <c r="FN3" s="25"/>
      <c r="FO3" s="25"/>
      <c r="FP3" s="25"/>
      <c r="FQ3" s="25" t="s">
        <v>12</v>
      </c>
      <c r="FR3" s="25"/>
      <c r="FS3" s="25"/>
      <c r="FT3" s="25"/>
      <c r="FU3" s="25"/>
      <c r="FV3" s="25"/>
      <c r="FW3" s="25"/>
      <c r="FX3" s="25"/>
      <c r="FY3" s="25"/>
      <c r="FZ3" s="25"/>
      <c r="GA3" s="25"/>
      <c r="GB3" s="25"/>
      <c r="GC3" s="25"/>
      <c r="GD3" s="25"/>
      <c r="GE3" s="25"/>
      <c r="GF3" s="25"/>
      <c r="GG3" s="25"/>
      <c r="GH3" s="25"/>
      <c r="GI3" s="25"/>
      <c r="GJ3" s="25"/>
      <c r="GK3" s="25"/>
      <c r="GL3" s="25"/>
      <c r="GM3" s="25"/>
      <c r="GN3" s="25"/>
      <c r="GO3" s="25"/>
      <c r="GP3" s="25"/>
      <c r="GQ3" s="25"/>
      <c r="GR3" s="25"/>
      <c r="GS3" s="25"/>
      <c r="GT3" s="25"/>
      <c r="GU3" s="25"/>
      <c r="GV3" s="25"/>
      <c r="GW3" s="25"/>
      <c r="GX3" s="25"/>
      <c r="GY3" s="25"/>
      <c r="GZ3" s="25"/>
      <c r="HA3" s="25"/>
      <c r="HB3" s="25"/>
      <c r="HC3" s="25"/>
      <c r="HD3" s="25"/>
      <c r="HE3" s="25"/>
      <c r="HF3" s="25"/>
      <c r="HG3" s="25"/>
      <c r="HH3" s="25"/>
      <c r="HI3" s="25"/>
      <c r="HJ3" s="25"/>
      <c r="HK3" s="25"/>
      <c r="HL3" s="25"/>
      <c r="HM3" s="25"/>
      <c r="HN3" s="25"/>
      <c r="HO3" s="25"/>
      <c r="HP3" s="25"/>
      <c r="HQ3" s="25"/>
      <c r="HR3" s="25"/>
      <c r="HS3" s="25"/>
      <c r="HT3" s="25"/>
      <c r="HU3" s="25"/>
      <c r="HV3" s="25"/>
      <c r="HW3" s="25"/>
      <c r="HX3" s="25"/>
      <c r="HY3" s="25"/>
      <c r="HZ3" s="25"/>
      <c r="IA3" s="25"/>
      <c r="IB3" s="25"/>
      <c r="IC3" s="25"/>
      <c r="ID3" s="25"/>
      <c r="IE3" s="25"/>
      <c r="IF3" s="25"/>
      <c r="IG3" s="25"/>
      <c r="IH3" s="25"/>
      <c r="II3" s="25"/>
      <c r="IJ3" s="25"/>
      <c r="IK3" s="25"/>
      <c r="IL3" s="25"/>
      <c r="IM3" s="25"/>
      <c r="IN3" s="25"/>
      <c r="IO3" s="25"/>
      <c r="IP3" s="25"/>
      <c r="IQ3" s="25"/>
      <c r="IR3" s="25"/>
      <c r="IS3" s="25"/>
      <c r="IT3" s="25"/>
      <c r="IU3" s="25"/>
      <c r="IV3" s="25"/>
    </row>
    <row r="4" spans="1:256" ht="70.5">
      <c r="A4" s="146" t="s">
        <v>48</v>
      </c>
      <c r="B4" s="146"/>
      <c r="C4" s="146"/>
      <c r="D4" s="146"/>
      <c r="E4" s="146"/>
      <c r="F4" s="120"/>
      <c r="G4" s="120"/>
      <c r="H4" s="147" t="s">
        <v>49</v>
      </c>
      <c r="I4" s="147"/>
      <c r="J4" s="147"/>
      <c r="K4" s="147"/>
      <c r="L4" s="147"/>
      <c r="M4" s="147"/>
      <c r="N4" s="123"/>
      <c r="O4" s="23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0"/>
      <c r="AX4" s="20"/>
      <c r="AY4" s="20"/>
      <c r="AZ4" s="20"/>
      <c r="BA4" s="20"/>
      <c r="BB4" s="20"/>
      <c r="BC4" s="20"/>
      <c r="BD4" s="20"/>
      <c r="BE4" s="20"/>
      <c r="BF4" s="20"/>
      <c r="BG4" s="20"/>
      <c r="BH4" s="20"/>
      <c r="BI4" s="20"/>
      <c r="BJ4" s="20"/>
      <c r="BK4" s="20"/>
      <c r="BL4" s="20"/>
      <c r="BM4" s="20"/>
      <c r="BN4" s="20"/>
      <c r="BO4" s="20"/>
      <c r="BP4" s="20"/>
      <c r="BQ4" s="20"/>
      <c r="BR4" s="20"/>
      <c r="BS4" s="20"/>
      <c r="BT4" s="20"/>
      <c r="BU4" s="20"/>
      <c r="BV4" s="20"/>
      <c r="BW4" s="20"/>
      <c r="BX4" s="20"/>
      <c r="BY4" s="20"/>
      <c r="BZ4" s="20"/>
      <c r="CA4" s="20"/>
      <c r="CB4" s="20"/>
      <c r="CC4" s="20"/>
      <c r="CD4" s="20"/>
      <c r="CE4" s="20"/>
      <c r="CF4" s="20"/>
      <c r="CG4" s="20"/>
      <c r="CH4" s="20"/>
      <c r="CI4" s="20"/>
      <c r="CJ4" s="20"/>
      <c r="CK4" s="20"/>
      <c r="CL4" s="20"/>
      <c r="CM4" s="20"/>
      <c r="CN4" s="20"/>
      <c r="CO4" s="20"/>
      <c r="CP4" s="20"/>
      <c r="CQ4" s="20"/>
      <c r="CR4" s="20"/>
      <c r="CS4" s="20"/>
      <c r="CT4" s="20"/>
      <c r="CU4" s="20"/>
      <c r="CV4" s="20"/>
      <c r="CW4" s="20"/>
      <c r="CX4" s="20"/>
      <c r="CY4" s="20"/>
      <c r="CZ4" s="20"/>
      <c r="DA4" s="20"/>
      <c r="DB4" s="20"/>
      <c r="DC4" s="20"/>
      <c r="DD4" s="20"/>
      <c r="DE4" s="20"/>
      <c r="DF4" s="20"/>
      <c r="DG4" s="20"/>
      <c r="DH4" s="20"/>
      <c r="DI4" s="20"/>
      <c r="DJ4" s="20"/>
      <c r="DK4" s="20"/>
      <c r="DL4" s="20"/>
      <c r="DM4" s="20"/>
      <c r="DN4" s="20"/>
      <c r="DO4" s="20"/>
      <c r="DP4" s="20"/>
      <c r="DQ4" s="20"/>
      <c r="DR4" s="20"/>
      <c r="DS4" s="20"/>
      <c r="DT4" s="20"/>
      <c r="DU4" s="20"/>
      <c r="DV4" s="20"/>
      <c r="DW4" s="20"/>
      <c r="DX4" s="19"/>
      <c r="DY4" s="19"/>
      <c r="DZ4" s="19"/>
      <c r="EA4" s="20"/>
      <c r="EB4" s="20"/>
      <c r="EC4" s="20"/>
      <c r="ED4" s="20"/>
      <c r="EE4" s="20"/>
      <c r="EF4" s="20"/>
      <c r="EG4" s="20"/>
      <c r="EH4" s="20"/>
      <c r="EI4" s="20"/>
      <c r="EJ4" s="20"/>
      <c r="EK4" s="20"/>
      <c r="EL4" s="20"/>
      <c r="EM4" s="20"/>
      <c r="EN4" s="20"/>
      <c r="EO4" s="20"/>
      <c r="EP4" s="20"/>
      <c r="EQ4" s="20"/>
      <c r="ER4" s="21"/>
      <c r="ES4" s="21"/>
      <c r="ET4" s="21"/>
      <c r="EU4" s="21"/>
      <c r="EV4" s="21"/>
      <c r="EW4" s="20"/>
      <c r="EX4" s="20"/>
      <c r="EY4" s="20"/>
      <c r="EZ4" s="20"/>
      <c r="FA4" s="20"/>
      <c r="FB4" s="20"/>
      <c r="FC4" s="20"/>
      <c r="FD4" s="25"/>
      <c r="FE4" s="25" t="s">
        <v>3</v>
      </c>
      <c r="FF4" s="25"/>
      <c r="FG4" s="25"/>
      <c r="FH4" s="25"/>
      <c r="FI4" s="25"/>
      <c r="FJ4" s="25"/>
      <c r="FK4" s="25"/>
      <c r="FL4" s="25"/>
      <c r="FM4" s="25"/>
      <c r="FN4" s="25"/>
      <c r="FO4" s="25"/>
      <c r="FP4" s="25"/>
      <c r="FQ4" s="25"/>
      <c r="FR4" s="25"/>
      <c r="FS4" s="25"/>
      <c r="FT4" s="25"/>
      <c r="FU4" s="25"/>
      <c r="FV4" s="25"/>
      <c r="FW4" s="25"/>
      <c r="FX4" s="25"/>
      <c r="FY4" s="25"/>
      <c r="FZ4" s="25"/>
      <c r="GA4" s="25" t="s">
        <v>4</v>
      </c>
      <c r="GB4" s="25"/>
      <c r="GC4" s="25"/>
      <c r="GD4" s="25"/>
      <c r="GE4" s="25"/>
      <c r="GF4" s="25"/>
      <c r="GG4" s="25"/>
      <c r="GH4" s="25"/>
      <c r="GI4" s="25"/>
      <c r="GJ4" s="25"/>
      <c r="GK4" s="25"/>
      <c r="GL4" s="25"/>
      <c r="GM4" s="25"/>
      <c r="GN4" s="25"/>
      <c r="GO4" s="25"/>
      <c r="GP4" s="25"/>
      <c r="GQ4" s="25"/>
      <c r="GR4" s="25"/>
      <c r="GS4" s="25"/>
      <c r="GT4" s="25"/>
      <c r="GU4" s="25"/>
      <c r="GV4" s="25"/>
      <c r="GW4" s="25"/>
      <c r="GX4" s="25" t="s">
        <v>5</v>
      </c>
      <c r="GY4" s="25"/>
      <c r="GZ4" s="25"/>
      <c r="HA4" s="25"/>
      <c r="HB4" s="25"/>
      <c r="HC4" s="25"/>
      <c r="HD4" s="25"/>
      <c r="HE4" s="25"/>
      <c r="HF4" s="25"/>
      <c r="HG4" s="25"/>
      <c r="HH4" s="25"/>
      <c r="HI4" s="25"/>
      <c r="HJ4" s="25"/>
      <c r="HK4" s="25"/>
      <c r="HL4" s="25"/>
      <c r="HM4" s="25"/>
      <c r="HN4" s="25"/>
      <c r="HO4" s="25"/>
      <c r="HP4" s="25"/>
      <c r="HQ4" s="25"/>
      <c r="HR4" s="25"/>
      <c r="HS4" s="25"/>
      <c r="HT4" s="25"/>
      <c r="HU4" s="25" t="s">
        <v>6</v>
      </c>
      <c r="HV4" s="25"/>
      <c r="HW4" s="25"/>
      <c r="HX4" s="25"/>
      <c r="HY4" s="25"/>
      <c r="HZ4" s="25"/>
      <c r="IA4" s="25"/>
      <c r="IB4" s="25"/>
      <c r="IC4" s="25"/>
      <c r="ID4" s="25"/>
      <c r="IE4" s="25"/>
      <c r="IF4" s="25"/>
      <c r="IG4" s="25"/>
      <c r="IH4" s="25"/>
      <c r="II4" s="25"/>
      <c r="IJ4" s="25"/>
      <c r="IK4" s="25"/>
      <c r="IL4" s="25"/>
      <c r="IM4" s="25"/>
      <c r="IN4" s="25"/>
      <c r="IO4" s="25"/>
      <c r="IP4" s="25"/>
      <c r="IQ4" s="25"/>
      <c r="IR4" s="26"/>
      <c r="IS4" s="25"/>
      <c r="IT4" s="25"/>
      <c r="IU4" s="25"/>
      <c r="IV4" s="20"/>
    </row>
    <row r="5" spans="1:256" ht="69">
      <c r="A5" s="144" t="s">
        <v>53</v>
      </c>
      <c r="B5" s="144"/>
      <c r="C5" s="144"/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9"/>
      <c r="O5" s="19"/>
      <c r="P5" s="23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  <c r="AY5" s="20"/>
      <c r="AZ5" s="20"/>
      <c r="BA5" s="20"/>
      <c r="BB5" s="20"/>
      <c r="BC5" s="20"/>
      <c r="BD5" s="20"/>
      <c r="BE5" s="20"/>
      <c r="BF5" s="20"/>
      <c r="BG5" s="20"/>
      <c r="BH5" s="20"/>
      <c r="BI5" s="20"/>
      <c r="BJ5" s="20"/>
      <c r="BK5" s="20"/>
      <c r="BL5" s="20"/>
      <c r="BM5" s="20"/>
      <c r="BN5" s="20"/>
      <c r="BO5" s="20"/>
      <c r="BP5" s="20"/>
      <c r="BQ5" s="20"/>
      <c r="BR5" s="20"/>
      <c r="BS5" s="20"/>
      <c r="BT5" s="20"/>
      <c r="BU5" s="20"/>
      <c r="BV5" s="20"/>
      <c r="BW5" s="20"/>
      <c r="BX5" s="20"/>
      <c r="BY5" s="20"/>
      <c r="BZ5" s="20"/>
      <c r="CA5" s="20"/>
      <c r="CB5" s="20"/>
      <c r="CC5" s="20"/>
      <c r="CD5" s="20"/>
      <c r="CE5" s="20"/>
      <c r="CF5" s="20"/>
      <c r="CG5" s="20"/>
      <c r="CH5" s="20"/>
      <c r="CI5" s="20"/>
      <c r="CJ5" s="20"/>
      <c r="CK5" s="20"/>
      <c r="CL5" s="20"/>
      <c r="CM5" s="20"/>
      <c r="CN5" s="20"/>
      <c r="CO5" s="20"/>
      <c r="CP5" s="20"/>
      <c r="CQ5" s="20"/>
      <c r="CR5" s="20"/>
      <c r="CS5" s="20"/>
      <c r="CT5" s="20"/>
      <c r="CU5" s="20"/>
      <c r="CV5" s="20"/>
      <c r="CW5" s="20"/>
      <c r="CX5" s="20"/>
      <c r="CY5" s="20"/>
      <c r="CZ5" s="20"/>
      <c r="DA5" s="20"/>
      <c r="DB5" s="20"/>
      <c r="DC5" s="20"/>
      <c r="DD5" s="20"/>
      <c r="DE5" s="20"/>
      <c r="DF5" s="20"/>
      <c r="DG5" s="20"/>
      <c r="DH5" s="20"/>
      <c r="DI5" s="20"/>
      <c r="DJ5" s="20"/>
      <c r="DK5" s="20"/>
      <c r="DL5" s="20"/>
      <c r="DM5" s="20"/>
      <c r="DN5" s="20"/>
      <c r="DO5" s="20"/>
      <c r="DP5" s="20"/>
      <c r="DQ5" s="20"/>
      <c r="DR5" s="20"/>
      <c r="DS5" s="20"/>
      <c r="DT5" s="20"/>
      <c r="DU5" s="20"/>
      <c r="DV5" s="20"/>
      <c r="DW5" s="20"/>
      <c r="DX5" s="20"/>
      <c r="DY5" s="19"/>
      <c r="DZ5" s="19"/>
      <c r="EA5" s="19"/>
      <c r="EB5" s="20"/>
      <c r="EC5" s="20"/>
      <c r="ED5" s="20"/>
      <c r="EE5" s="20"/>
      <c r="EF5" s="20"/>
      <c r="EG5" s="20"/>
      <c r="EH5" s="20"/>
      <c r="EI5" s="20"/>
      <c r="EJ5" s="20"/>
      <c r="EK5" s="20"/>
      <c r="EL5" s="20"/>
      <c r="EM5" s="20"/>
      <c r="EN5" s="20"/>
      <c r="EO5" s="20"/>
      <c r="EP5" s="20"/>
      <c r="EQ5" s="20"/>
      <c r="ER5" s="20"/>
      <c r="ES5" s="21"/>
      <c r="ET5" s="21"/>
      <c r="EU5" s="21"/>
      <c r="EV5" s="21"/>
      <c r="EW5" s="21"/>
      <c r="EX5" s="20"/>
      <c r="EY5" s="20"/>
      <c r="EZ5" s="20"/>
      <c r="FA5" s="20"/>
      <c r="FB5" s="20"/>
      <c r="FC5" s="20"/>
      <c r="FD5" s="20"/>
      <c r="FE5" s="25"/>
      <c r="FF5" s="25"/>
      <c r="FG5" s="25"/>
      <c r="FH5" s="25"/>
      <c r="FI5" s="25"/>
      <c r="FJ5" s="25"/>
      <c r="FK5" s="25"/>
      <c r="FL5" s="25"/>
      <c r="FM5" s="25"/>
      <c r="FN5" s="25"/>
      <c r="FO5" s="25"/>
      <c r="FP5" s="25"/>
      <c r="FQ5" s="25"/>
      <c r="FR5" s="25"/>
      <c r="FS5" s="25"/>
      <c r="FT5" s="25"/>
      <c r="FU5" s="25"/>
      <c r="FV5" s="25"/>
      <c r="FW5" s="25"/>
      <c r="FX5" s="25"/>
      <c r="FY5" s="25"/>
      <c r="FZ5" s="25"/>
      <c r="GA5" s="25"/>
      <c r="GB5" s="25"/>
      <c r="GC5" s="25"/>
      <c r="GD5" s="25"/>
      <c r="GE5" s="25"/>
      <c r="GF5" s="25"/>
      <c r="GG5" s="25"/>
      <c r="GH5" s="25"/>
      <c r="GI5" s="25"/>
      <c r="GJ5" s="25"/>
      <c r="GK5" s="25"/>
      <c r="GL5" s="25"/>
      <c r="GM5" s="25"/>
      <c r="GN5" s="25"/>
      <c r="GO5" s="25"/>
      <c r="GP5" s="25"/>
      <c r="GQ5" s="25"/>
      <c r="GR5" s="25"/>
      <c r="GS5" s="25"/>
      <c r="GT5" s="25"/>
      <c r="GU5" s="25"/>
      <c r="GV5" s="25"/>
      <c r="GW5" s="25"/>
      <c r="GX5" s="25"/>
      <c r="GY5" s="25"/>
      <c r="GZ5" s="25"/>
      <c r="HA5" s="25"/>
      <c r="HB5" s="25"/>
      <c r="HC5" s="25"/>
      <c r="HD5" s="25"/>
      <c r="HE5" s="25"/>
      <c r="HF5" s="25"/>
      <c r="HG5" s="25"/>
      <c r="HH5" s="25"/>
      <c r="HI5" s="25"/>
      <c r="HJ5" s="25"/>
      <c r="HK5" s="25"/>
      <c r="HL5" s="25"/>
      <c r="HM5" s="25"/>
      <c r="HN5" s="25"/>
      <c r="HO5" s="25"/>
      <c r="HP5" s="25"/>
      <c r="HQ5" s="25"/>
      <c r="HR5" s="25"/>
      <c r="HS5" s="25"/>
      <c r="HT5" s="25"/>
      <c r="HU5" s="25"/>
      <c r="HV5" s="25"/>
      <c r="HW5" s="25"/>
      <c r="HX5" s="25"/>
      <c r="HY5" s="25"/>
      <c r="HZ5" s="25"/>
      <c r="IA5" s="25"/>
      <c r="IB5" s="25"/>
      <c r="IC5" s="25"/>
      <c r="ID5" s="25"/>
      <c r="IE5" s="25"/>
      <c r="IF5" s="25"/>
      <c r="IG5" s="25"/>
      <c r="IH5" s="25"/>
      <c r="II5" s="25"/>
      <c r="IJ5" s="25"/>
      <c r="IK5" s="25"/>
      <c r="IL5" s="25"/>
      <c r="IM5" s="25"/>
      <c r="IN5" s="25"/>
      <c r="IO5" s="25"/>
      <c r="IP5" s="25"/>
      <c r="IQ5" s="25"/>
      <c r="IR5" s="25"/>
      <c r="IS5" s="26"/>
      <c r="IT5" s="25"/>
      <c r="IU5" s="25"/>
      <c r="IV5" s="25"/>
    </row>
    <row r="6" spans="1:256" ht="69">
      <c r="A6" s="142" t="s">
        <v>116</v>
      </c>
      <c r="B6" s="142"/>
      <c r="C6" s="142"/>
      <c r="D6" s="142"/>
      <c r="E6" s="142"/>
      <c r="F6" s="142"/>
      <c r="G6" s="142"/>
      <c r="H6" s="142"/>
      <c r="I6" s="142"/>
      <c r="J6" s="142"/>
      <c r="K6" s="142"/>
      <c r="L6" s="142"/>
      <c r="M6" s="142"/>
      <c r="N6" s="27"/>
      <c r="O6" s="19"/>
      <c r="P6" s="28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  <c r="AY6" s="20"/>
      <c r="AZ6" s="20"/>
      <c r="BA6" s="20"/>
      <c r="BB6" s="20"/>
      <c r="BC6" s="20"/>
      <c r="BD6" s="20"/>
      <c r="BE6" s="20"/>
      <c r="BF6" s="20"/>
      <c r="BG6" s="20"/>
      <c r="BH6" s="20"/>
      <c r="BI6" s="20"/>
      <c r="BJ6" s="20"/>
      <c r="BK6" s="20"/>
      <c r="BL6" s="20"/>
      <c r="BM6" s="20"/>
      <c r="BN6" s="20"/>
      <c r="BO6" s="20"/>
      <c r="BP6" s="20"/>
      <c r="BQ6" s="20"/>
      <c r="BR6" s="20"/>
      <c r="BS6" s="20"/>
      <c r="BT6" s="20"/>
      <c r="BU6" s="20"/>
      <c r="BV6" s="20"/>
      <c r="BW6" s="20"/>
      <c r="BX6" s="20"/>
      <c r="BY6" s="20"/>
      <c r="BZ6" s="20"/>
      <c r="CA6" s="20"/>
      <c r="CB6" s="20"/>
      <c r="CC6" s="20"/>
      <c r="CD6" s="20"/>
      <c r="CE6" s="20"/>
      <c r="CF6" s="20"/>
      <c r="CG6" s="20"/>
      <c r="CH6" s="20"/>
      <c r="CI6" s="20"/>
      <c r="CJ6" s="20"/>
      <c r="CK6" s="20"/>
      <c r="CL6" s="20"/>
      <c r="CM6" s="20"/>
      <c r="CN6" s="20"/>
      <c r="CO6" s="20"/>
      <c r="CP6" s="20"/>
      <c r="CQ6" s="20"/>
      <c r="CR6" s="20"/>
      <c r="CS6" s="20"/>
      <c r="CT6" s="20"/>
      <c r="CU6" s="20"/>
      <c r="CV6" s="20"/>
      <c r="CW6" s="20"/>
      <c r="CX6" s="20"/>
      <c r="CY6" s="20"/>
      <c r="CZ6" s="20"/>
      <c r="DA6" s="20"/>
      <c r="DB6" s="20"/>
      <c r="DC6" s="20"/>
      <c r="DD6" s="20"/>
      <c r="DE6" s="20"/>
      <c r="DF6" s="20"/>
      <c r="DG6" s="20"/>
      <c r="DH6" s="20"/>
      <c r="DI6" s="20"/>
      <c r="DJ6" s="20"/>
      <c r="DK6" s="20"/>
      <c r="DL6" s="20"/>
      <c r="DM6" s="20"/>
      <c r="DN6" s="20"/>
      <c r="DO6" s="20"/>
      <c r="DP6" s="20"/>
      <c r="DQ6" s="20"/>
      <c r="DR6" s="20"/>
      <c r="DS6" s="20"/>
      <c r="DT6" s="20"/>
      <c r="DU6" s="20"/>
      <c r="DV6" s="20"/>
      <c r="DW6" s="20"/>
      <c r="DX6" s="20"/>
      <c r="DY6" s="19"/>
      <c r="DZ6" s="19"/>
      <c r="EA6" s="19"/>
      <c r="EB6" s="20"/>
      <c r="EC6" s="20"/>
      <c r="ED6" s="20"/>
      <c r="EE6" s="20"/>
      <c r="EF6" s="20"/>
      <c r="EG6" s="20"/>
      <c r="EH6" s="20"/>
      <c r="EI6" s="20"/>
      <c r="EJ6" s="20"/>
      <c r="EK6" s="20"/>
      <c r="EL6" s="20"/>
      <c r="EM6" s="20"/>
      <c r="EN6" s="20"/>
      <c r="EO6" s="20"/>
      <c r="EP6" s="20"/>
      <c r="EQ6" s="20"/>
      <c r="ER6" s="20"/>
      <c r="ES6" s="21"/>
      <c r="ET6" s="21"/>
      <c r="EU6" s="21"/>
      <c r="EV6" s="21"/>
      <c r="EW6" s="21"/>
      <c r="EX6" s="20"/>
      <c r="EY6" s="20"/>
      <c r="EZ6" s="20"/>
      <c r="FA6" s="20"/>
      <c r="FB6" s="20"/>
      <c r="FC6" s="20"/>
      <c r="FD6" s="20"/>
      <c r="FE6" s="25">
        <v>1</v>
      </c>
      <c r="FF6" s="25">
        <v>2</v>
      </c>
      <c r="FG6" s="25">
        <v>3</v>
      </c>
      <c r="FH6" s="25">
        <v>4</v>
      </c>
      <c r="FI6" s="25">
        <v>5</v>
      </c>
      <c r="FJ6" s="25">
        <v>6</v>
      </c>
      <c r="FK6" s="25">
        <v>7</v>
      </c>
      <c r="FL6" s="25">
        <v>8</v>
      </c>
      <c r="FM6" s="25">
        <v>9</v>
      </c>
      <c r="FN6" s="25">
        <v>10</v>
      </c>
      <c r="FO6" s="25">
        <v>11</v>
      </c>
      <c r="FP6" s="25">
        <v>12</v>
      </c>
      <c r="FQ6" s="25">
        <v>13</v>
      </c>
      <c r="FR6" s="25">
        <v>14</v>
      </c>
      <c r="FS6" s="25">
        <v>15</v>
      </c>
      <c r="FT6" s="25">
        <v>16</v>
      </c>
      <c r="FU6" s="25">
        <v>17</v>
      </c>
      <c r="FV6" s="25">
        <v>18</v>
      </c>
      <c r="FW6" s="25">
        <v>19</v>
      </c>
      <c r="FX6" s="25">
        <v>20</v>
      </c>
      <c r="FY6" s="25">
        <v>21</v>
      </c>
      <c r="FZ6" s="25" t="s">
        <v>1</v>
      </c>
      <c r="GA6" s="25" t="s">
        <v>15</v>
      </c>
      <c r="GB6" s="25">
        <v>1</v>
      </c>
      <c r="GC6" s="25">
        <v>2</v>
      </c>
      <c r="GD6" s="25">
        <v>3</v>
      </c>
      <c r="GE6" s="25">
        <v>4</v>
      </c>
      <c r="GF6" s="25">
        <v>5</v>
      </c>
      <c r="GG6" s="25">
        <v>6</v>
      </c>
      <c r="GH6" s="25">
        <v>7</v>
      </c>
      <c r="GI6" s="25">
        <v>8</v>
      </c>
      <c r="GJ6" s="25">
        <v>9</v>
      </c>
      <c r="GK6" s="25">
        <v>10</v>
      </c>
      <c r="GL6" s="25">
        <v>11</v>
      </c>
      <c r="GM6" s="25">
        <v>12</v>
      </c>
      <c r="GN6" s="25">
        <v>13</v>
      </c>
      <c r="GO6" s="25">
        <v>14</v>
      </c>
      <c r="GP6" s="25">
        <v>15</v>
      </c>
      <c r="GQ6" s="25">
        <v>16</v>
      </c>
      <c r="GR6" s="25">
        <v>17</v>
      </c>
      <c r="GS6" s="25">
        <v>18</v>
      </c>
      <c r="GT6" s="25">
        <v>19</v>
      </c>
      <c r="GU6" s="25">
        <v>20</v>
      </c>
      <c r="GV6" s="25">
        <v>21</v>
      </c>
      <c r="GW6" s="25" t="s">
        <v>2</v>
      </c>
      <c r="GX6" s="25" t="s">
        <v>14</v>
      </c>
      <c r="GY6" s="25">
        <v>1</v>
      </c>
      <c r="GZ6" s="25">
        <v>2</v>
      </c>
      <c r="HA6" s="25">
        <v>3</v>
      </c>
      <c r="HB6" s="25">
        <v>4</v>
      </c>
      <c r="HC6" s="25">
        <v>5</v>
      </c>
      <c r="HD6" s="25">
        <v>6</v>
      </c>
      <c r="HE6" s="25">
        <v>7</v>
      </c>
      <c r="HF6" s="25">
        <v>8</v>
      </c>
      <c r="HG6" s="25">
        <v>9</v>
      </c>
      <c r="HH6" s="25">
        <v>10</v>
      </c>
      <c r="HI6" s="25">
        <v>11</v>
      </c>
      <c r="HJ6" s="25">
        <v>12</v>
      </c>
      <c r="HK6" s="25">
        <v>13</v>
      </c>
      <c r="HL6" s="25">
        <v>14</v>
      </c>
      <c r="HM6" s="25">
        <v>15</v>
      </c>
      <c r="HN6" s="25">
        <v>16</v>
      </c>
      <c r="HO6" s="25">
        <v>17</v>
      </c>
      <c r="HP6" s="25">
        <v>18</v>
      </c>
      <c r="HQ6" s="25">
        <v>19</v>
      </c>
      <c r="HR6" s="25">
        <v>20</v>
      </c>
      <c r="HS6" s="25">
        <v>21</v>
      </c>
      <c r="HT6" s="25" t="s">
        <v>1</v>
      </c>
      <c r="HU6" s="25" t="s">
        <v>13</v>
      </c>
      <c r="HV6" s="25">
        <v>1</v>
      </c>
      <c r="HW6" s="25">
        <v>2</v>
      </c>
      <c r="HX6" s="25">
        <v>3</v>
      </c>
      <c r="HY6" s="25">
        <v>4</v>
      </c>
      <c r="HZ6" s="25">
        <v>5</v>
      </c>
      <c r="IA6" s="25">
        <v>6</v>
      </c>
      <c r="IB6" s="25">
        <v>7</v>
      </c>
      <c r="IC6" s="25">
        <v>8</v>
      </c>
      <c r="ID6" s="25">
        <v>9</v>
      </c>
      <c r="IE6" s="25">
        <v>10</v>
      </c>
      <c r="IF6" s="25">
        <v>11</v>
      </c>
      <c r="IG6" s="25">
        <v>12</v>
      </c>
      <c r="IH6" s="25">
        <v>13</v>
      </c>
      <c r="II6" s="25">
        <v>14</v>
      </c>
      <c r="IJ6" s="25">
        <v>15</v>
      </c>
      <c r="IK6" s="25">
        <v>16</v>
      </c>
      <c r="IL6" s="25">
        <v>17</v>
      </c>
      <c r="IM6" s="25">
        <v>18</v>
      </c>
      <c r="IN6" s="25">
        <v>19</v>
      </c>
      <c r="IO6" s="25">
        <v>20</v>
      </c>
      <c r="IP6" s="25">
        <v>21</v>
      </c>
      <c r="IQ6" s="25" t="s">
        <v>1</v>
      </c>
      <c r="IR6" s="25" t="s">
        <v>13</v>
      </c>
      <c r="IS6" s="26">
        <f>COUNT(FE6:IR6)</f>
        <v>84</v>
      </c>
      <c r="IT6" s="25" t="s">
        <v>8</v>
      </c>
      <c r="IU6" s="25" t="s">
        <v>9</v>
      </c>
      <c r="IV6" s="29" t="s">
        <v>7</v>
      </c>
    </row>
    <row r="7" spans="1:256" ht="5.25" customHeight="1" thickBot="1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30"/>
      <c r="N7" s="27"/>
      <c r="O7" s="19"/>
      <c r="P7" s="28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  <c r="AY7" s="20"/>
      <c r="AZ7" s="20"/>
      <c r="BA7" s="20"/>
      <c r="BB7" s="20"/>
      <c r="BC7" s="20"/>
      <c r="BD7" s="20"/>
      <c r="BE7" s="20"/>
      <c r="BF7" s="20"/>
      <c r="BG7" s="20"/>
      <c r="BH7" s="20"/>
      <c r="BI7" s="20"/>
      <c r="BJ7" s="20"/>
      <c r="BK7" s="20"/>
      <c r="BL7" s="20"/>
      <c r="BM7" s="20"/>
      <c r="BN7" s="20"/>
      <c r="BO7" s="20"/>
      <c r="BP7" s="20"/>
      <c r="BQ7" s="20"/>
      <c r="BR7" s="20"/>
      <c r="BS7" s="20"/>
      <c r="BT7" s="20"/>
      <c r="BU7" s="20"/>
      <c r="BV7" s="20"/>
      <c r="BW7" s="20"/>
      <c r="BX7" s="20"/>
      <c r="BY7" s="20"/>
      <c r="BZ7" s="20"/>
      <c r="CA7" s="20"/>
      <c r="CB7" s="20"/>
      <c r="CC7" s="20"/>
      <c r="CD7" s="20"/>
      <c r="CE7" s="20"/>
      <c r="CF7" s="20"/>
      <c r="CG7" s="20"/>
      <c r="CH7" s="20"/>
      <c r="CI7" s="20"/>
      <c r="CJ7" s="20"/>
      <c r="CK7" s="20"/>
      <c r="CL7" s="20"/>
      <c r="CM7" s="20"/>
      <c r="CN7" s="20"/>
      <c r="CO7" s="20"/>
      <c r="CP7" s="20"/>
      <c r="CQ7" s="20"/>
      <c r="CR7" s="20"/>
      <c r="CS7" s="20"/>
      <c r="CT7" s="20"/>
      <c r="CU7" s="20"/>
      <c r="CV7" s="20"/>
      <c r="CW7" s="20"/>
      <c r="CX7" s="20"/>
      <c r="CY7" s="20"/>
      <c r="CZ7" s="20"/>
      <c r="DA7" s="20"/>
      <c r="DB7" s="20"/>
      <c r="DC7" s="20"/>
      <c r="DD7" s="20"/>
      <c r="DE7" s="20"/>
      <c r="DF7" s="20"/>
      <c r="DG7" s="20"/>
      <c r="DH7" s="20"/>
      <c r="DI7" s="20"/>
      <c r="DJ7" s="20"/>
      <c r="DK7" s="20"/>
      <c r="DL7" s="20"/>
      <c r="DM7" s="20"/>
      <c r="DN7" s="20"/>
      <c r="DO7" s="20"/>
      <c r="DP7" s="20"/>
      <c r="DQ7" s="20"/>
      <c r="DR7" s="20"/>
      <c r="DS7" s="20"/>
      <c r="DT7" s="20"/>
      <c r="DU7" s="20"/>
      <c r="DV7" s="20"/>
      <c r="DW7" s="20"/>
      <c r="DX7" s="20"/>
      <c r="DY7" s="19"/>
      <c r="DZ7" s="19"/>
      <c r="EA7" s="19"/>
      <c r="EB7" s="20"/>
      <c r="EC7" s="20"/>
      <c r="ED7" s="20"/>
      <c r="EE7" s="20"/>
      <c r="EF7" s="20"/>
      <c r="EG7" s="20"/>
      <c r="EH7" s="20"/>
      <c r="EI7" s="20"/>
      <c r="EJ7" s="20"/>
      <c r="EK7" s="20"/>
      <c r="EL7" s="20"/>
      <c r="EM7" s="20"/>
      <c r="EN7" s="20"/>
      <c r="EO7" s="20"/>
      <c r="EP7" s="20"/>
      <c r="EQ7" s="20"/>
      <c r="ER7" s="20"/>
      <c r="ES7" s="21"/>
      <c r="ET7" s="21"/>
      <c r="EU7" s="21"/>
      <c r="EV7" s="21"/>
      <c r="EW7" s="21"/>
      <c r="EX7" s="20"/>
      <c r="EY7" s="20"/>
      <c r="EZ7" s="20"/>
      <c r="FA7" s="20"/>
      <c r="FB7" s="20"/>
      <c r="FC7" s="20"/>
      <c r="FD7" s="20"/>
      <c r="FE7" s="25"/>
      <c r="FF7" s="25"/>
      <c r="FG7" s="25"/>
      <c r="FH7" s="25"/>
      <c r="FI7" s="25"/>
      <c r="FJ7" s="25"/>
      <c r="FK7" s="25"/>
      <c r="FL7" s="25"/>
      <c r="FM7" s="25"/>
      <c r="FN7" s="25"/>
      <c r="FO7" s="25"/>
      <c r="FP7" s="25"/>
      <c r="FQ7" s="25"/>
      <c r="FR7" s="25"/>
      <c r="FS7" s="25"/>
      <c r="FT7" s="25"/>
      <c r="FU7" s="25"/>
      <c r="FV7" s="25"/>
      <c r="FW7" s="25"/>
      <c r="FX7" s="25"/>
      <c r="FY7" s="25"/>
      <c r="FZ7" s="25"/>
      <c r="GA7" s="25"/>
      <c r="GB7" s="25"/>
      <c r="GC7" s="25"/>
      <c r="GD7" s="25"/>
      <c r="GE7" s="25"/>
      <c r="GF7" s="25"/>
      <c r="GG7" s="25"/>
      <c r="GH7" s="25"/>
      <c r="GI7" s="25"/>
      <c r="GJ7" s="25"/>
      <c r="GK7" s="25"/>
      <c r="GL7" s="25"/>
      <c r="GM7" s="25"/>
      <c r="GN7" s="25"/>
      <c r="GO7" s="25"/>
      <c r="GP7" s="25"/>
      <c r="GQ7" s="25"/>
      <c r="GR7" s="25"/>
      <c r="GS7" s="25"/>
      <c r="GT7" s="25"/>
      <c r="GU7" s="25"/>
      <c r="GV7" s="25"/>
      <c r="GW7" s="25"/>
      <c r="GX7" s="25"/>
      <c r="GY7" s="25"/>
      <c r="GZ7" s="25"/>
      <c r="HA7" s="25"/>
      <c r="HB7" s="25"/>
      <c r="HC7" s="25"/>
      <c r="HD7" s="25"/>
      <c r="HE7" s="25"/>
      <c r="HF7" s="25"/>
      <c r="HG7" s="25"/>
      <c r="HH7" s="25"/>
      <c r="HI7" s="25"/>
      <c r="HJ7" s="25"/>
      <c r="HK7" s="25"/>
      <c r="HL7" s="25"/>
      <c r="HM7" s="25"/>
      <c r="HN7" s="25"/>
      <c r="HO7" s="25"/>
      <c r="HP7" s="25"/>
      <c r="HQ7" s="25"/>
      <c r="HR7" s="25"/>
      <c r="HS7" s="25"/>
      <c r="HT7" s="25"/>
      <c r="HU7" s="25"/>
      <c r="HV7" s="25"/>
      <c r="HW7" s="25"/>
      <c r="HX7" s="25"/>
      <c r="HY7" s="25"/>
      <c r="HZ7" s="25"/>
      <c r="IA7" s="25"/>
      <c r="IB7" s="25"/>
      <c r="IC7" s="25"/>
      <c r="ID7" s="25"/>
      <c r="IE7" s="25"/>
      <c r="IF7" s="25"/>
      <c r="IG7" s="25"/>
      <c r="IH7" s="25"/>
      <c r="II7" s="25"/>
      <c r="IJ7" s="25"/>
      <c r="IK7" s="25"/>
      <c r="IL7" s="25"/>
      <c r="IM7" s="25"/>
      <c r="IN7" s="25"/>
      <c r="IO7" s="25"/>
      <c r="IP7" s="25"/>
      <c r="IQ7" s="25"/>
      <c r="IR7" s="25"/>
      <c r="IS7" s="26"/>
      <c r="IT7" s="25"/>
      <c r="IU7" s="25"/>
      <c r="IV7" s="29"/>
    </row>
    <row r="8" spans="1:256" ht="21.75" customHeight="1" thickBot="1">
      <c r="A8" s="130" t="s">
        <v>18</v>
      </c>
      <c r="B8" s="130" t="s">
        <v>24</v>
      </c>
      <c r="C8" s="133" t="s">
        <v>0</v>
      </c>
      <c r="D8" s="130" t="s">
        <v>29</v>
      </c>
      <c r="E8" s="136" t="s">
        <v>28</v>
      </c>
      <c r="F8" s="130" t="s">
        <v>19</v>
      </c>
      <c r="G8" s="130" t="s">
        <v>20</v>
      </c>
      <c r="H8" s="130" t="s">
        <v>23</v>
      </c>
      <c r="I8" s="143" t="s">
        <v>21</v>
      </c>
      <c r="J8" s="136"/>
      <c r="K8" s="138" t="s">
        <v>22</v>
      </c>
      <c r="L8" s="139"/>
      <c r="M8" s="130" t="s">
        <v>55</v>
      </c>
      <c r="N8" s="126" t="s">
        <v>10</v>
      </c>
      <c r="O8" s="19"/>
      <c r="P8" s="4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  <c r="AY8" s="20"/>
      <c r="AZ8" s="20"/>
      <c r="BA8" s="20"/>
      <c r="BB8" s="20"/>
      <c r="BC8" s="20"/>
      <c r="BD8" s="20"/>
      <c r="BE8" s="20"/>
      <c r="BF8" s="20"/>
      <c r="BG8" s="20"/>
      <c r="BH8" s="20"/>
      <c r="BI8" s="20"/>
      <c r="BJ8" s="20"/>
      <c r="BK8" s="20"/>
      <c r="BL8" s="20"/>
      <c r="BM8" s="20"/>
      <c r="BN8" s="20"/>
      <c r="BO8" s="20"/>
      <c r="BP8" s="20"/>
      <c r="BQ8" s="20"/>
      <c r="BR8" s="20"/>
      <c r="BS8" s="20"/>
      <c r="BT8" s="20"/>
      <c r="BU8" s="20"/>
      <c r="BV8" s="20"/>
      <c r="BW8" s="20"/>
      <c r="BX8" s="20"/>
      <c r="BY8" s="20"/>
      <c r="BZ8" s="20"/>
      <c r="CA8" s="20"/>
      <c r="CB8" s="20"/>
      <c r="CC8" s="20"/>
      <c r="CD8" s="20"/>
      <c r="CE8" s="20"/>
      <c r="CF8" s="20"/>
      <c r="CG8" s="20"/>
      <c r="CH8" s="20"/>
      <c r="CI8" s="20"/>
      <c r="CJ8" s="20"/>
      <c r="CK8" s="20"/>
      <c r="CL8" s="20"/>
      <c r="CM8" s="20"/>
      <c r="CN8" s="20"/>
      <c r="CO8" s="20"/>
      <c r="CP8" s="20"/>
      <c r="CQ8" s="20"/>
      <c r="CR8" s="20"/>
      <c r="CS8" s="20"/>
      <c r="CT8" s="20"/>
      <c r="CU8" s="20"/>
      <c r="CV8" s="20"/>
      <c r="CW8" s="20"/>
      <c r="CX8" s="20"/>
      <c r="CY8" s="20"/>
      <c r="CZ8" s="20"/>
      <c r="DA8" s="20"/>
      <c r="DB8" s="20"/>
      <c r="DC8" s="20"/>
      <c r="DD8" s="20"/>
      <c r="DE8" s="20"/>
      <c r="DF8" s="20"/>
      <c r="DG8" s="20"/>
      <c r="DH8" s="20"/>
      <c r="DI8" s="20"/>
      <c r="DJ8" s="20"/>
      <c r="DK8" s="20"/>
      <c r="DL8" s="20"/>
      <c r="DM8" s="20"/>
      <c r="DN8" s="20"/>
      <c r="DO8" s="20"/>
      <c r="DP8" s="20"/>
      <c r="DQ8" s="20"/>
      <c r="DR8" s="20"/>
      <c r="DS8" s="20"/>
      <c r="DT8" s="20"/>
      <c r="DU8" s="20"/>
      <c r="DV8" s="20"/>
      <c r="DW8" s="20"/>
      <c r="DX8" s="20"/>
      <c r="DY8" s="19"/>
      <c r="DZ8" s="19"/>
      <c r="EA8" s="19"/>
      <c r="EB8" s="20"/>
      <c r="EC8" s="20"/>
      <c r="ED8" s="20"/>
      <c r="EE8" s="20"/>
      <c r="EF8" s="20"/>
      <c r="EG8" s="20"/>
      <c r="EH8" s="20"/>
      <c r="EI8" s="20"/>
      <c r="EJ8" s="20"/>
      <c r="EK8" s="20"/>
      <c r="EL8" s="20"/>
      <c r="EM8" s="20"/>
      <c r="EN8" s="20"/>
      <c r="EO8" s="20"/>
      <c r="EP8" s="20"/>
      <c r="EQ8" s="20"/>
      <c r="ER8" s="20"/>
      <c r="ES8" s="21"/>
      <c r="ET8" s="21"/>
      <c r="EU8" s="21"/>
      <c r="EV8" s="21"/>
      <c r="EW8" s="21"/>
      <c r="EX8" s="20"/>
      <c r="EY8" s="20"/>
      <c r="EZ8" s="20"/>
      <c r="FA8" s="21"/>
      <c r="FB8" s="20"/>
      <c r="FC8" s="20"/>
      <c r="FD8" s="20"/>
      <c r="FE8" s="25"/>
      <c r="FF8" s="25"/>
      <c r="FG8" s="25"/>
      <c r="FH8" s="25"/>
      <c r="FI8" s="25"/>
      <c r="FJ8" s="25"/>
      <c r="FK8" s="25"/>
      <c r="FL8" s="25"/>
      <c r="FM8" s="25"/>
      <c r="FN8" s="25"/>
      <c r="FO8" s="25"/>
      <c r="FP8" s="25"/>
      <c r="FQ8" s="25"/>
      <c r="FR8" s="25"/>
      <c r="FS8" s="25"/>
      <c r="FT8" s="25"/>
      <c r="FU8" s="25"/>
      <c r="FV8" s="25"/>
      <c r="FW8" s="25"/>
      <c r="FX8" s="25"/>
      <c r="FY8" s="25"/>
      <c r="FZ8" s="25"/>
      <c r="GA8" s="25"/>
      <c r="GB8" s="25"/>
      <c r="GC8" s="25"/>
      <c r="GD8" s="25"/>
      <c r="GE8" s="25"/>
      <c r="GF8" s="25"/>
      <c r="GG8" s="25"/>
      <c r="GH8" s="25"/>
      <c r="GI8" s="25"/>
      <c r="GJ8" s="25"/>
      <c r="GK8" s="25"/>
      <c r="GL8" s="25"/>
      <c r="GM8" s="25"/>
      <c r="GN8" s="25"/>
      <c r="GO8" s="25"/>
      <c r="GP8" s="25"/>
      <c r="GQ8" s="25"/>
      <c r="GR8" s="25"/>
      <c r="GS8" s="25"/>
      <c r="GT8" s="25"/>
      <c r="GU8" s="25"/>
      <c r="GV8" s="25"/>
      <c r="GW8" s="25"/>
      <c r="GX8" s="25"/>
      <c r="GY8" s="25"/>
      <c r="GZ8" s="25"/>
      <c r="HA8" s="25"/>
      <c r="HB8" s="25"/>
      <c r="HC8" s="25"/>
      <c r="HD8" s="25"/>
      <c r="HE8" s="25"/>
      <c r="HF8" s="25"/>
      <c r="HG8" s="25"/>
      <c r="HH8" s="25"/>
      <c r="HI8" s="25"/>
      <c r="HJ8" s="25"/>
      <c r="HK8" s="25"/>
      <c r="HL8" s="25"/>
      <c r="HM8" s="25"/>
      <c r="HN8" s="25"/>
      <c r="HO8" s="25"/>
      <c r="HP8" s="25"/>
      <c r="HQ8" s="25"/>
      <c r="HR8" s="25"/>
      <c r="HS8" s="25"/>
      <c r="HT8" s="25"/>
      <c r="HU8" s="25"/>
      <c r="HV8" s="25"/>
      <c r="HW8" s="25"/>
      <c r="HX8" s="25"/>
      <c r="HY8" s="25"/>
      <c r="HZ8" s="25"/>
      <c r="IA8" s="25"/>
      <c r="IB8" s="25"/>
      <c r="IC8" s="25"/>
      <c r="ID8" s="25"/>
      <c r="IE8" s="25"/>
      <c r="IF8" s="25"/>
      <c r="IG8" s="25"/>
      <c r="IH8" s="25"/>
      <c r="II8" s="25"/>
      <c r="IJ8" s="25"/>
      <c r="IK8" s="25"/>
      <c r="IL8" s="25"/>
      <c r="IM8" s="25"/>
      <c r="IN8" s="25"/>
      <c r="IO8" s="25"/>
      <c r="IP8" s="25"/>
      <c r="IQ8" s="25"/>
      <c r="IR8" s="25"/>
      <c r="IS8" s="26"/>
      <c r="IT8" s="25"/>
      <c r="IU8" s="25"/>
      <c r="IV8" s="25"/>
    </row>
    <row r="9" spans="1:256" ht="9.75" customHeight="1">
      <c r="A9" s="131"/>
      <c r="B9" s="132"/>
      <c r="C9" s="134"/>
      <c r="D9" s="132"/>
      <c r="E9" s="137"/>
      <c r="F9" s="131"/>
      <c r="G9" s="132"/>
      <c r="H9" s="131"/>
      <c r="I9" s="140" t="s">
        <v>26</v>
      </c>
      <c r="J9" s="130" t="s">
        <v>54</v>
      </c>
      <c r="K9" s="140" t="s">
        <v>26</v>
      </c>
      <c r="L9" s="130" t="s">
        <v>54</v>
      </c>
      <c r="M9" s="131"/>
      <c r="N9" s="127"/>
      <c r="O9" s="19"/>
      <c r="P9" s="4"/>
      <c r="Q9" s="20"/>
      <c r="R9" s="20" t="s">
        <v>3</v>
      </c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 t="s">
        <v>4</v>
      </c>
      <c r="AO9" s="20"/>
      <c r="AP9" s="20"/>
      <c r="AQ9" s="20"/>
      <c r="AR9" s="20"/>
      <c r="AS9" s="20"/>
      <c r="AT9" s="20"/>
      <c r="AU9" s="20"/>
      <c r="AV9" s="20"/>
      <c r="AW9" s="20"/>
      <c r="AX9" s="20"/>
      <c r="AY9" s="20"/>
      <c r="AZ9" s="20"/>
      <c r="BA9" s="20"/>
      <c r="BB9" s="20"/>
      <c r="BC9" s="20"/>
      <c r="BD9" s="20"/>
      <c r="BE9" s="20"/>
      <c r="BF9" s="20"/>
      <c r="BG9" s="20"/>
      <c r="BH9" s="20"/>
      <c r="BI9" s="20"/>
      <c r="BJ9" s="20"/>
      <c r="BK9" s="20" t="s">
        <v>5</v>
      </c>
      <c r="BL9" s="20"/>
      <c r="BM9" s="20"/>
      <c r="BN9" s="20"/>
      <c r="BO9" s="20"/>
      <c r="BP9" s="20"/>
      <c r="BQ9" s="20"/>
      <c r="BR9" s="20"/>
      <c r="BS9" s="20"/>
      <c r="BT9" s="20"/>
      <c r="BU9" s="20"/>
      <c r="BV9" s="20"/>
      <c r="BW9" s="20"/>
      <c r="BX9" s="20"/>
      <c r="BY9" s="20"/>
      <c r="BZ9" s="20"/>
      <c r="CA9" s="20"/>
      <c r="CB9" s="20"/>
      <c r="CC9" s="20"/>
      <c r="CD9" s="20"/>
      <c r="CE9" s="20"/>
      <c r="CF9" s="20"/>
      <c r="CG9" s="20"/>
      <c r="CH9" s="20"/>
      <c r="CI9" s="20"/>
      <c r="CJ9" s="20"/>
      <c r="CK9" s="20"/>
      <c r="CL9" s="20"/>
      <c r="CM9" s="20"/>
      <c r="CN9" s="20"/>
      <c r="CO9" s="20"/>
      <c r="CP9" s="20"/>
      <c r="CQ9" s="20"/>
      <c r="CR9" s="20"/>
      <c r="CS9" s="20"/>
      <c r="CT9" s="20"/>
      <c r="CU9" s="20"/>
      <c r="CV9" s="20"/>
      <c r="CW9" s="20"/>
      <c r="CX9" s="20"/>
      <c r="CY9" s="20"/>
      <c r="CZ9" s="20"/>
      <c r="DA9" s="20"/>
      <c r="DB9" s="20" t="s">
        <v>6</v>
      </c>
      <c r="DC9" s="20"/>
      <c r="DD9" s="20"/>
      <c r="DE9" s="20"/>
      <c r="DF9" s="20"/>
      <c r="DG9" s="20"/>
      <c r="DH9" s="20"/>
      <c r="DI9" s="20"/>
      <c r="DJ9" s="20"/>
      <c r="DK9" s="20"/>
      <c r="DL9" s="20"/>
      <c r="DM9" s="20"/>
      <c r="DN9" s="20"/>
      <c r="DO9" s="20"/>
      <c r="DP9" s="20"/>
      <c r="DQ9" s="20"/>
      <c r="DR9" s="20"/>
      <c r="DS9" s="20"/>
      <c r="DT9" s="20"/>
      <c r="DU9" s="20"/>
      <c r="DV9" s="20"/>
      <c r="DW9" s="20"/>
      <c r="DX9" s="20"/>
      <c r="DY9" s="19"/>
      <c r="DZ9" s="19"/>
      <c r="EA9" s="19"/>
      <c r="EB9" s="20"/>
      <c r="EC9" s="20"/>
      <c r="ED9" s="20"/>
      <c r="EE9" s="20"/>
      <c r="EF9" s="20"/>
      <c r="EG9" s="20"/>
      <c r="EH9" s="20"/>
      <c r="EI9" s="20"/>
      <c r="EJ9" s="20"/>
      <c r="EK9" s="20"/>
      <c r="EL9" s="20"/>
      <c r="EM9" s="20"/>
      <c r="EN9" s="20"/>
      <c r="EO9" s="20"/>
      <c r="EP9" s="20"/>
      <c r="EQ9" s="20"/>
      <c r="ER9" s="20"/>
      <c r="ES9" s="21"/>
      <c r="ET9" s="21">
        <v>1</v>
      </c>
      <c r="EU9" s="21">
        <v>2</v>
      </c>
      <c r="EV9" s="21"/>
      <c r="EW9" s="21"/>
      <c r="EX9" s="20"/>
      <c r="EY9" s="20"/>
      <c r="EZ9" s="20"/>
      <c r="FA9" s="20"/>
      <c r="FB9" s="20"/>
      <c r="FC9" s="20"/>
      <c r="FD9" s="20"/>
      <c r="FE9" s="3"/>
      <c r="FF9" s="3"/>
      <c r="FG9" s="3"/>
      <c r="FH9" s="24"/>
      <c r="FI9" s="24"/>
      <c r="FJ9" s="24"/>
      <c r="FK9" s="24"/>
      <c r="FL9" s="25"/>
      <c r="FM9" s="25"/>
      <c r="FN9" s="25"/>
      <c r="FO9" s="25"/>
      <c r="FP9" s="25"/>
      <c r="FQ9" s="25" t="s">
        <v>12</v>
      </c>
      <c r="FR9" s="25"/>
      <c r="FS9" s="25"/>
      <c r="FT9" s="25"/>
      <c r="FU9" s="25"/>
      <c r="FV9" s="25"/>
      <c r="FW9" s="25"/>
      <c r="FX9" s="25"/>
      <c r="FY9" s="25"/>
      <c r="FZ9" s="25"/>
      <c r="GA9" s="25"/>
      <c r="GB9" s="25"/>
      <c r="GC9" s="25"/>
      <c r="GD9" s="25"/>
      <c r="GE9" s="25"/>
      <c r="GF9" s="25"/>
      <c r="GG9" s="25"/>
      <c r="GH9" s="25"/>
      <c r="GI9" s="25"/>
      <c r="GJ9" s="25"/>
      <c r="GK9" s="25"/>
      <c r="GL9" s="25"/>
      <c r="GM9" s="25"/>
      <c r="GN9" s="25"/>
      <c r="GO9" s="25"/>
      <c r="GP9" s="25"/>
      <c r="GQ9" s="25"/>
      <c r="GR9" s="25"/>
      <c r="GS9" s="25"/>
      <c r="GT9" s="25"/>
      <c r="GU9" s="25"/>
      <c r="GV9" s="25"/>
      <c r="GW9" s="25"/>
      <c r="GX9" s="25"/>
      <c r="GY9" s="25"/>
      <c r="GZ9" s="25"/>
      <c r="HA9" s="25"/>
      <c r="HB9" s="25"/>
      <c r="HC9" s="25"/>
      <c r="HD9" s="25"/>
      <c r="HE9" s="25"/>
      <c r="HF9" s="25"/>
      <c r="HG9" s="25"/>
      <c r="HH9" s="25"/>
      <c r="HI9" s="25"/>
      <c r="HJ9" s="25"/>
      <c r="HK9" s="25"/>
      <c r="HL9" s="25"/>
      <c r="HM9" s="25"/>
      <c r="HN9" s="25"/>
      <c r="HO9" s="25"/>
      <c r="HP9" s="25"/>
      <c r="HQ9" s="25"/>
      <c r="HR9" s="25"/>
      <c r="HS9" s="25"/>
      <c r="HT9" s="25"/>
      <c r="HU9" s="25"/>
      <c r="HV9" s="25"/>
      <c r="HW9" s="25"/>
      <c r="HX9" s="25"/>
      <c r="HY9" s="25"/>
      <c r="HZ9" s="25"/>
      <c r="IA9" s="25"/>
      <c r="IB9" s="25"/>
      <c r="IC9" s="25"/>
      <c r="ID9" s="25"/>
      <c r="IE9" s="25"/>
      <c r="IF9" s="25"/>
      <c r="IG9" s="25"/>
      <c r="IH9" s="25"/>
      <c r="II9" s="25"/>
      <c r="IJ9" s="25"/>
      <c r="IK9" s="25"/>
      <c r="IL9" s="25"/>
      <c r="IM9" s="25"/>
      <c r="IN9" s="25"/>
      <c r="IO9" s="25"/>
      <c r="IP9" s="25"/>
      <c r="IQ9" s="25"/>
      <c r="IR9" s="25"/>
      <c r="IS9" s="25"/>
      <c r="IT9" s="25"/>
      <c r="IU9" s="25"/>
      <c r="IV9" s="25"/>
    </row>
    <row r="10" spans="1:256" ht="77.25" customHeight="1" thickBot="1">
      <c r="A10" s="131"/>
      <c r="B10" s="132"/>
      <c r="C10" s="135"/>
      <c r="D10" s="132"/>
      <c r="E10" s="137"/>
      <c r="F10" s="131"/>
      <c r="G10" s="132"/>
      <c r="H10" s="131"/>
      <c r="I10" s="141"/>
      <c r="J10" s="131"/>
      <c r="K10" s="141"/>
      <c r="L10" s="131"/>
      <c r="M10" s="131"/>
      <c r="N10" s="128"/>
      <c r="O10" s="19"/>
      <c r="P10" s="5"/>
      <c r="Q10" s="20">
        <v>1</v>
      </c>
      <c r="R10" s="20">
        <v>2</v>
      </c>
      <c r="S10" s="20">
        <v>3</v>
      </c>
      <c r="T10" s="20">
        <v>4</v>
      </c>
      <c r="U10" s="20">
        <v>5</v>
      </c>
      <c r="V10" s="20">
        <v>6</v>
      </c>
      <c r="W10" s="20">
        <v>7</v>
      </c>
      <c r="X10" s="20">
        <v>8</v>
      </c>
      <c r="Y10" s="20">
        <v>9</v>
      </c>
      <c r="Z10" s="20">
        <v>10</v>
      </c>
      <c r="AA10" s="20">
        <v>11</v>
      </c>
      <c r="AB10" s="20">
        <v>12</v>
      </c>
      <c r="AC10" s="20">
        <v>13</v>
      </c>
      <c r="AD10" s="20">
        <v>14</v>
      </c>
      <c r="AE10" s="20">
        <v>15</v>
      </c>
      <c r="AF10" s="20">
        <v>16</v>
      </c>
      <c r="AG10" s="20">
        <v>17</v>
      </c>
      <c r="AH10" s="20">
        <v>18</v>
      </c>
      <c r="AI10" s="20">
        <v>19</v>
      </c>
      <c r="AJ10" s="20">
        <v>20</v>
      </c>
      <c r="AK10" s="20">
        <v>21</v>
      </c>
      <c r="AL10" s="20" t="s">
        <v>1</v>
      </c>
      <c r="AM10" s="20"/>
      <c r="AN10" s="20">
        <v>1</v>
      </c>
      <c r="AO10" s="20">
        <v>2</v>
      </c>
      <c r="AP10" s="20">
        <v>3</v>
      </c>
      <c r="AQ10" s="20">
        <v>4</v>
      </c>
      <c r="AR10" s="20">
        <v>5</v>
      </c>
      <c r="AS10" s="20">
        <v>6</v>
      </c>
      <c r="AT10" s="20">
        <v>7</v>
      </c>
      <c r="AU10" s="20">
        <v>8</v>
      </c>
      <c r="AV10" s="20">
        <v>9</v>
      </c>
      <c r="AW10" s="20">
        <v>10</v>
      </c>
      <c r="AX10" s="20">
        <v>11</v>
      </c>
      <c r="AY10" s="20">
        <v>12</v>
      </c>
      <c r="AZ10" s="20">
        <v>13</v>
      </c>
      <c r="BA10" s="20">
        <v>14</v>
      </c>
      <c r="BB10" s="20">
        <v>15</v>
      </c>
      <c r="BC10" s="20">
        <v>16</v>
      </c>
      <c r="BD10" s="20">
        <v>17</v>
      </c>
      <c r="BE10" s="20">
        <v>18</v>
      </c>
      <c r="BF10" s="20">
        <v>19</v>
      </c>
      <c r="BG10" s="20">
        <v>20</v>
      </c>
      <c r="BH10" s="20"/>
      <c r="BI10" s="20" t="s">
        <v>2</v>
      </c>
      <c r="BJ10" s="20"/>
      <c r="BK10" s="20">
        <v>1</v>
      </c>
      <c r="BL10" s="20">
        <v>2</v>
      </c>
      <c r="BM10" s="20">
        <v>3</v>
      </c>
      <c r="BN10" s="20">
        <v>4</v>
      </c>
      <c r="BO10" s="20">
        <v>5</v>
      </c>
      <c r="BP10" s="20">
        <v>6</v>
      </c>
      <c r="BQ10" s="20">
        <v>7</v>
      </c>
      <c r="BR10" s="20">
        <v>8</v>
      </c>
      <c r="BS10" s="20">
        <v>9</v>
      </c>
      <c r="BT10" s="20">
        <v>10</v>
      </c>
      <c r="BU10" s="20">
        <v>11</v>
      </c>
      <c r="BV10" s="20">
        <v>12</v>
      </c>
      <c r="BW10" s="20">
        <v>13</v>
      </c>
      <c r="BX10" s="20">
        <v>14</v>
      </c>
      <c r="BY10" s="20">
        <v>15</v>
      </c>
      <c r="BZ10" s="20">
        <v>16</v>
      </c>
      <c r="CA10" s="20">
        <v>17</v>
      </c>
      <c r="CB10" s="20">
        <v>18</v>
      </c>
      <c r="CC10" s="20">
        <v>19</v>
      </c>
      <c r="CD10" s="20">
        <v>20</v>
      </c>
      <c r="CE10" s="20">
        <v>21</v>
      </c>
      <c r="CF10" s="20">
        <v>22</v>
      </c>
      <c r="CG10" s="20">
        <v>23</v>
      </c>
      <c r="CH10" s="20">
        <v>24</v>
      </c>
      <c r="CI10" s="20">
        <v>25</v>
      </c>
      <c r="CJ10" s="20">
        <v>26</v>
      </c>
      <c r="CK10" s="20">
        <v>27</v>
      </c>
      <c r="CL10" s="20">
        <v>28</v>
      </c>
      <c r="CM10" s="20">
        <v>29</v>
      </c>
      <c r="CN10" s="20">
        <v>30</v>
      </c>
      <c r="CO10" s="20">
        <v>31</v>
      </c>
      <c r="CP10" s="20">
        <v>32</v>
      </c>
      <c r="CQ10" s="20">
        <v>33</v>
      </c>
      <c r="CR10" s="20">
        <v>34</v>
      </c>
      <c r="CS10" s="20">
        <v>35</v>
      </c>
      <c r="CT10" s="20">
        <v>36</v>
      </c>
      <c r="CU10" s="20">
        <v>37</v>
      </c>
      <c r="CV10" s="20">
        <v>38</v>
      </c>
      <c r="CW10" s="20">
        <v>39</v>
      </c>
      <c r="CX10" s="20">
        <v>40</v>
      </c>
      <c r="CY10" s="20"/>
      <c r="CZ10" s="20"/>
      <c r="DA10" s="20"/>
      <c r="DB10" s="20">
        <v>1</v>
      </c>
      <c r="DC10" s="20">
        <v>2</v>
      </c>
      <c r="DD10" s="20">
        <v>3</v>
      </c>
      <c r="DE10" s="20">
        <v>4</v>
      </c>
      <c r="DF10" s="20">
        <v>5</v>
      </c>
      <c r="DG10" s="20">
        <v>6</v>
      </c>
      <c r="DH10" s="20">
        <v>7</v>
      </c>
      <c r="DI10" s="20">
        <v>8</v>
      </c>
      <c r="DJ10" s="20">
        <v>9</v>
      </c>
      <c r="DK10" s="20">
        <v>10</v>
      </c>
      <c r="DL10" s="20">
        <v>11</v>
      </c>
      <c r="DM10" s="20">
        <v>12</v>
      </c>
      <c r="DN10" s="20">
        <v>13</v>
      </c>
      <c r="DO10" s="20">
        <v>14</v>
      </c>
      <c r="DP10" s="20">
        <v>15</v>
      </c>
      <c r="DQ10" s="20">
        <v>16</v>
      </c>
      <c r="DR10" s="20">
        <v>17</v>
      </c>
      <c r="DS10" s="20">
        <v>18</v>
      </c>
      <c r="DT10" s="20">
        <v>19</v>
      </c>
      <c r="DU10" s="20">
        <v>20</v>
      </c>
      <c r="DV10" s="20">
        <v>21</v>
      </c>
      <c r="DW10" s="20">
        <v>22</v>
      </c>
      <c r="DX10" s="20">
        <v>23</v>
      </c>
      <c r="DY10" s="20">
        <v>24</v>
      </c>
      <c r="DZ10" s="20">
        <v>25</v>
      </c>
      <c r="EA10" s="20">
        <v>26</v>
      </c>
      <c r="EB10" s="20">
        <v>27</v>
      </c>
      <c r="EC10" s="20">
        <v>28</v>
      </c>
      <c r="ED10" s="20">
        <v>29</v>
      </c>
      <c r="EE10" s="20">
        <v>30</v>
      </c>
      <c r="EF10" s="20">
        <v>31</v>
      </c>
      <c r="EG10" s="20">
        <v>32</v>
      </c>
      <c r="EH10" s="20">
        <v>33</v>
      </c>
      <c r="EI10" s="20">
        <v>34</v>
      </c>
      <c r="EJ10" s="20">
        <v>35</v>
      </c>
      <c r="EK10" s="20">
        <v>36</v>
      </c>
      <c r="EL10" s="20">
        <v>37</v>
      </c>
      <c r="EM10" s="20">
        <v>38</v>
      </c>
      <c r="EN10" s="20">
        <v>39</v>
      </c>
      <c r="EO10" s="20">
        <v>40</v>
      </c>
      <c r="EP10" s="20"/>
      <c r="EQ10" s="20"/>
      <c r="ER10" s="20"/>
      <c r="ES10" s="21"/>
      <c r="ET10" s="21"/>
      <c r="EU10" s="21"/>
      <c r="EV10" s="21"/>
      <c r="EW10" s="21" t="s">
        <v>11</v>
      </c>
      <c r="EX10" s="20" t="s">
        <v>8</v>
      </c>
      <c r="EY10" s="20" t="s">
        <v>9</v>
      </c>
      <c r="EZ10" s="31" t="s">
        <v>7</v>
      </c>
      <c r="FA10" s="20"/>
      <c r="FB10" s="20" t="s">
        <v>16</v>
      </c>
      <c r="FC10" s="20" t="s">
        <v>17</v>
      </c>
      <c r="FD10" s="20"/>
      <c r="FE10" s="25"/>
      <c r="FF10" s="25" t="s">
        <v>3</v>
      </c>
      <c r="FG10" s="25"/>
      <c r="FH10" s="25"/>
      <c r="FI10" s="25"/>
      <c r="FJ10" s="25"/>
      <c r="FK10" s="25"/>
      <c r="FL10" s="25"/>
      <c r="FM10" s="25"/>
      <c r="FN10" s="25"/>
      <c r="FO10" s="25"/>
      <c r="FP10" s="25"/>
      <c r="FQ10" s="25"/>
      <c r="FR10" s="25"/>
      <c r="FS10" s="25"/>
      <c r="FT10" s="25"/>
      <c r="FU10" s="25"/>
      <c r="FV10" s="25"/>
      <c r="FW10" s="25"/>
      <c r="FX10" s="25"/>
      <c r="FY10" s="25"/>
      <c r="FZ10" s="25"/>
      <c r="GA10" s="25"/>
      <c r="GB10" s="25" t="s">
        <v>4</v>
      </c>
      <c r="GC10" s="25"/>
      <c r="GD10" s="25"/>
      <c r="GE10" s="25"/>
      <c r="GF10" s="25"/>
      <c r="GG10" s="25"/>
      <c r="GH10" s="25"/>
      <c r="GI10" s="25"/>
      <c r="GJ10" s="25"/>
      <c r="GK10" s="25"/>
      <c r="GL10" s="25"/>
      <c r="GM10" s="25"/>
      <c r="GN10" s="25"/>
      <c r="GO10" s="25"/>
      <c r="GP10" s="25"/>
      <c r="GQ10" s="25"/>
      <c r="GR10" s="25"/>
      <c r="GS10" s="25"/>
      <c r="GT10" s="25"/>
      <c r="GU10" s="25"/>
      <c r="GV10" s="25"/>
      <c r="GW10" s="25"/>
      <c r="GX10" s="25"/>
      <c r="GY10" s="25" t="s">
        <v>5</v>
      </c>
      <c r="GZ10" s="25"/>
      <c r="HA10" s="25"/>
      <c r="HB10" s="25"/>
      <c r="HC10" s="25"/>
      <c r="HD10" s="25"/>
      <c r="HE10" s="25"/>
      <c r="HF10" s="25"/>
      <c r="HG10" s="25"/>
      <c r="HH10" s="25"/>
      <c r="HI10" s="25"/>
      <c r="HJ10" s="25"/>
      <c r="HK10" s="25"/>
      <c r="HL10" s="25"/>
      <c r="HM10" s="25"/>
      <c r="HN10" s="25"/>
      <c r="HO10" s="25"/>
      <c r="HP10" s="25"/>
      <c r="HQ10" s="25"/>
      <c r="HR10" s="25"/>
      <c r="HS10" s="25"/>
      <c r="HT10" s="25"/>
      <c r="HU10" s="25"/>
      <c r="HV10" s="25" t="s">
        <v>6</v>
      </c>
      <c r="HW10" s="25"/>
      <c r="HX10" s="25"/>
      <c r="HY10" s="25"/>
      <c r="HZ10" s="25"/>
      <c r="IA10" s="25"/>
      <c r="IB10" s="25"/>
      <c r="IC10" s="25"/>
      <c r="ID10" s="25"/>
      <c r="IE10" s="25"/>
      <c r="IF10" s="25"/>
      <c r="IG10" s="25"/>
      <c r="IH10" s="25"/>
      <c r="II10" s="25"/>
      <c r="IJ10" s="25"/>
      <c r="IK10" s="25"/>
      <c r="IL10" s="25"/>
      <c r="IM10" s="25"/>
      <c r="IN10" s="25"/>
      <c r="IO10" s="25"/>
      <c r="IP10" s="25"/>
      <c r="IQ10" s="25"/>
      <c r="IR10" s="25"/>
      <c r="IS10" s="26"/>
      <c r="IT10" s="25"/>
      <c r="IU10" s="25"/>
      <c r="IV10" s="25"/>
    </row>
    <row r="11" spans="1:256" s="1" customFormat="1" ht="141">
      <c r="A11" s="69">
        <v>1</v>
      </c>
      <c r="B11" s="70">
        <v>271</v>
      </c>
      <c r="C11" s="71" t="s">
        <v>33</v>
      </c>
      <c r="D11" s="70" t="s">
        <v>36</v>
      </c>
      <c r="E11" s="72" t="s">
        <v>32</v>
      </c>
      <c r="F11" s="73" t="s">
        <v>72</v>
      </c>
      <c r="G11" s="71" t="s">
        <v>43</v>
      </c>
      <c r="H11" s="70" t="s">
        <v>41</v>
      </c>
      <c r="I11" s="74" t="s">
        <v>1</v>
      </c>
      <c r="J11" s="75">
        <v>0</v>
      </c>
      <c r="K11" s="76">
        <v>1</v>
      </c>
      <c r="L11" s="112">
        <f>LOOKUP(K11,{1,2,3,4,5,6,7,8,9,10,11,12,13,14,15,16,17,18,19,20,21},{25,22,20,18,16,15,14,13,12,11,10,9,8,7,6,5,4,3,2,1,0})</f>
        <v>25</v>
      </c>
      <c r="M11" s="75">
        <f t="shared" ref="M11:M17" si="0">SUM(J11+L11)</f>
        <v>25</v>
      </c>
      <c r="N11" s="6" t="e">
        <f>#REF!+#REF!</f>
        <v>#REF!</v>
      </c>
      <c r="O11" s="7"/>
      <c r="P11" s="8"/>
      <c r="Q11" s="7">
        <f t="shared" ref="Q11:Q17" si="1">IF(J11=1,25,0)</f>
        <v>0</v>
      </c>
      <c r="R11" s="7">
        <f t="shared" ref="R11:R17" si="2">IF(J11=2,22,0)</f>
        <v>0</v>
      </c>
      <c r="S11" s="7">
        <f t="shared" ref="S11:S17" si="3">IF(J11=3,20,0)</f>
        <v>0</v>
      </c>
      <c r="T11" s="7">
        <f t="shared" ref="T11:T17" si="4">IF(J11=4,18,0)</f>
        <v>0</v>
      </c>
      <c r="U11" s="7">
        <f t="shared" ref="U11:U17" si="5">IF(J11=5,16,0)</f>
        <v>0</v>
      </c>
      <c r="V11" s="7">
        <f t="shared" ref="V11:V17" si="6">IF(J11=6,15,0)</f>
        <v>0</v>
      </c>
      <c r="W11" s="7">
        <f t="shared" ref="W11:W17" si="7">IF(J11=7,14,0)</f>
        <v>0</v>
      </c>
      <c r="X11" s="7">
        <f t="shared" ref="X11:X17" si="8">IF(J11=8,13,0)</f>
        <v>0</v>
      </c>
      <c r="Y11" s="7">
        <f t="shared" ref="Y11:Y17" si="9">IF(J11=9,12,0)</f>
        <v>0</v>
      </c>
      <c r="Z11" s="7">
        <f t="shared" ref="Z11:Z17" si="10">IF(J11=10,11,0)</f>
        <v>0</v>
      </c>
      <c r="AA11" s="7">
        <f t="shared" ref="AA11:AA17" si="11">IF(J11=11,10,0)</f>
        <v>0</v>
      </c>
      <c r="AB11" s="7">
        <f t="shared" ref="AB11:AB17" si="12">IF(J11=12,9,0)</f>
        <v>0</v>
      </c>
      <c r="AC11" s="7">
        <f t="shared" ref="AC11:AC17" si="13">IF(J11=13,8,0)</f>
        <v>0</v>
      </c>
      <c r="AD11" s="7">
        <f t="shared" ref="AD11:AD17" si="14">IF(J11=14,7,0)</f>
        <v>0</v>
      </c>
      <c r="AE11" s="7">
        <f t="shared" ref="AE11:AE17" si="15">IF(J11=15,6,0)</f>
        <v>0</v>
      </c>
      <c r="AF11" s="7">
        <f t="shared" ref="AF11:AF17" si="16">IF(J11=16,5,0)</f>
        <v>0</v>
      </c>
      <c r="AG11" s="7">
        <f t="shared" ref="AG11:AG17" si="17">IF(J11=17,4,0)</f>
        <v>0</v>
      </c>
      <c r="AH11" s="7">
        <f t="shared" ref="AH11:AH17" si="18">IF(J11=18,3,0)</f>
        <v>0</v>
      </c>
      <c r="AI11" s="7">
        <f t="shared" ref="AI11:AI17" si="19">IF(J11=19,2,0)</f>
        <v>0</v>
      </c>
      <c r="AJ11" s="7">
        <f t="shared" ref="AJ11:AJ17" si="20">IF(J11=20,1,0)</f>
        <v>0</v>
      </c>
      <c r="AK11" s="7">
        <f t="shared" ref="AK11:AK17" si="21">IF(J11&gt;20,0,0)</f>
        <v>0</v>
      </c>
      <c r="AL11" s="7">
        <f t="shared" ref="AL11:AL17" si="22">IF(J11="сх",0,0)</f>
        <v>0</v>
      </c>
      <c r="AM11" s="7">
        <f t="shared" ref="AM11:AM17" si="23">SUM(Q11:AK11)</f>
        <v>0</v>
      </c>
      <c r="AN11" s="7">
        <f t="shared" ref="AN11:AN17" si="24">IF(L11=1,25,0)</f>
        <v>0</v>
      </c>
      <c r="AO11" s="7">
        <f t="shared" ref="AO11:AO17" si="25">IF(L11=2,22,0)</f>
        <v>0</v>
      </c>
      <c r="AP11" s="7">
        <f t="shared" ref="AP11:AP17" si="26">IF(L11=3,20,0)</f>
        <v>0</v>
      </c>
      <c r="AQ11" s="7">
        <f t="shared" ref="AQ11:AQ17" si="27">IF(L11=4,18,0)</f>
        <v>0</v>
      </c>
      <c r="AR11" s="7">
        <f t="shared" ref="AR11:AR17" si="28">IF(L11=5,16,0)</f>
        <v>0</v>
      </c>
      <c r="AS11" s="7">
        <f t="shared" ref="AS11:AS17" si="29">IF(L11=6,15,0)</f>
        <v>0</v>
      </c>
      <c r="AT11" s="7">
        <f t="shared" ref="AT11:AT17" si="30">IF(L11=7,14,0)</f>
        <v>0</v>
      </c>
      <c r="AU11" s="7">
        <f t="shared" ref="AU11:AU17" si="31">IF(L11=8,13,0)</f>
        <v>0</v>
      </c>
      <c r="AV11" s="7">
        <f t="shared" ref="AV11:AV17" si="32">IF(L11=9,12,0)</f>
        <v>0</v>
      </c>
      <c r="AW11" s="7">
        <f t="shared" ref="AW11:AW17" si="33">IF(L11=10,11,0)</f>
        <v>0</v>
      </c>
      <c r="AX11" s="7">
        <f t="shared" ref="AX11:AX17" si="34">IF(L11=11,10,0)</f>
        <v>0</v>
      </c>
      <c r="AY11" s="7">
        <f t="shared" ref="AY11:AY17" si="35">IF(L11=12,9,0)</f>
        <v>0</v>
      </c>
      <c r="AZ11" s="7">
        <f t="shared" ref="AZ11:AZ17" si="36">IF(L11=13,8,0)</f>
        <v>0</v>
      </c>
      <c r="BA11" s="7">
        <f t="shared" ref="BA11:BA17" si="37">IF(L11=14,7,0)</f>
        <v>0</v>
      </c>
      <c r="BB11" s="7">
        <f t="shared" ref="BB11:BB17" si="38">IF(L11=15,6,0)</f>
        <v>0</v>
      </c>
      <c r="BC11" s="7">
        <f t="shared" ref="BC11:BC17" si="39">IF(L11=16,5,0)</f>
        <v>0</v>
      </c>
      <c r="BD11" s="7">
        <f t="shared" ref="BD11:BD17" si="40">IF(L11=17,4,0)</f>
        <v>0</v>
      </c>
      <c r="BE11" s="7">
        <f t="shared" ref="BE11:BE17" si="41">IF(L11=18,3,0)</f>
        <v>0</v>
      </c>
      <c r="BF11" s="7">
        <f t="shared" ref="BF11:BF17" si="42">IF(L11=19,2,0)</f>
        <v>0</v>
      </c>
      <c r="BG11" s="7">
        <f t="shared" ref="BG11:BG17" si="43">IF(L11=20,1,0)</f>
        <v>0</v>
      </c>
      <c r="BH11" s="7">
        <f t="shared" ref="BH11:BH17" si="44">IF(L11&gt;20,0,0)</f>
        <v>0</v>
      </c>
      <c r="BI11" s="7">
        <f t="shared" ref="BI11:BI17" si="45">IF(L11="сх",0,0)</f>
        <v>0</v>
      </c>
      <c r="BJ11" s="7">
        <f t="shared" ref="BJ11:BJ17" si="46">SUM(AN11:BH11)</f>
        <v>0</v>
      </c>
      <c r="BK11" s="7">
        <f t="shared" ref="BK11:BK17" si="47">IF(J11=1,45,0)</f>
        <v>0</v>
      </c>
      <c r="BL11" s="7">
        <f t="shared" ref="BL11:BL17" si="48">IF(J11=2,42,0)</f>
        <v>0</v>
      </c>
      <c r="BM11" s="7">
        <f t="shared" ref="BM11:BM17" si="49">IF(J11=3,40,0)</f>
        <v>0</v>
      </c>
      <c r="BN11" s="7">
        <f t="shared" ref="BN11:BN17" si="50">IF(J11=4,38,0)</f>
        <v>0</v>
      </c>
      <c r="BO11" s="7">
        <f t="shared" ref="BO11:BO17" si="51">IF(J11=5,36,0)</f>
        <v>0</v>
      </c>
      <c r="BP11" s="7">
        <f t="shared" ref="BP11:BP17" si="52">IF(J11=6,35,0)</f>
        <v>0</v>
      </c>
      <c r="BQ11" s="7">
        <f t="shared" ref="BQ11:BQ17" si="53">IF(J11=7,34,0)</f>
        <v>0</v>
      </c>
      <c r="BR11" s="7">
        <f t="shared" ref="BR11:BR17" si="54">IF(J11=8,33,0)</f>
        <v>0</v>
      </c>
      <c r="BS11" s="7">
        <f t="shared" ref="BS11:BS17" si="55">IF(J11=9,32,0)</f>
        <v>0</v>
      </c>
      <c r="BT11" s="7">
        <f t="shared" ref="BT11:BT17" si="56">IF(J11=10,31,0)</f>
        <v>0</v>
      </c>
      <c r="BU11" s="7">
        <f t="shared" ref="BU11:BU17" si="57">IF(J11=11,30,0)</f>
        <v>0</v>
      </c>
      <c r="BV11" s="7">
        <f t="shared" ref="BV11:BV17" si="58">IF(J11=12,29,0)</f>
        <v>0</v>
      </c>
      <c r="BW11" s="7">
        <f t="shared" ref="BW11:BW17" si="59">IF(J11=13,28,0)</f>
        <v>0</v>
      </c>
      <c r="BX11" s="7">
        <f t="shared" ref="BX11:BX17" si="60">IF(J11=14,27,0)</f>
        <v>0</v>
      </c>
      <c r="BY11" s="7">
        <f t="shared" ref="BY11:BY17" si="61">IF(J11=15,26,0)</f>
        <v>0</v>
      </c>
      <c r="BZ11" s="7">
        <f t="shared" ref="BZ11:BZ17" si="62">IF(J11=16,25,0)</f>
        <v>0</v>
      </c>
      <c r="CA11" s="7">
        <f t="shared" ref="CA11:CA17" si="63">IF(J11=17,24,0)</f>
        <v>0</v>
      </c>
      <c r="CB11" s="7">
        <f t="shared" ref="CB11:CB17" si="64">IF(J11=18,23,0)</f>
        <v>0</v>
      </c>
      <c r="CC11" s="7">
        <f t="shared" ref="CC11:CC17" si="65">IF(J11=19,22,0)</f>
        <v>0</v>
      </c>
      <c r="CD11" s="7">
        <f t="shared" ref="CD11:CD17" si="66">IF(J11=20,21,0)</f>
        <v>0</v>
      </c>
      <c r="CE11" s="7">
        <f t="shared" ref="CE11:CE17" si="67">IF(J11=21,20,0)</f>
        <v>0</v>
      </c>
      <c r="CF11" s="7">
        <f t="shared" ref="CF11:CF17" si="68">IF(J11=22,19,0)</f>
        <v>0</v>
      </c>
      <c r="CG11" s="7">
        <f t="shared" ref="CG11:CG17" si="69">IF(J11=23,18,0)</f>
        <v>0</v>
      </c>
      <c r="CH11" s="7">
        <f t="shared" ref="CH11:CH17" si="70">IF(J11=24,17,0)</f>
        <v>0</v>
      </c>
      <c r="CI11" s="7">
        <f t="shared" ref="CI11:CI17" si="71">IF(J11=25,16,0)</f>
        <v>0</v>
      </c>
      <c r="CJ11" s="7">
        <f t="shared" ref="CJ11:CJ17" si="72">IF(J11=26,15,0)</f>
        <v>0</v>
      </c>
      <c r="CK11" s="7">
        <f t="shared" ref="CK11:CK17" si="73">IF(J11=27,14,0)</f>
        <v>0</v>
      </c>
      <c r="CL11" s="7">
        <f t="shared" ref="CL11:CL17" si="74">IF(J11=28,13,0)</f>
        <v>0</v>
      </c>
      <c r="CM11" s="7">
        <f t="shared" ref="CM11:CM17" si="75">IF(J11=29,12,0)</f>
        <v>0</v>
      </c>
      <c r="CN11" s="7">
        <f t="shared" ref="CN11:CN17" si="76">IF(J11=30,11,0)</f>
        <v>0</v>
      </c>
      <c r="CO11" s="7">
        <f t="shared" ref="CO11:CO17" si="77">IF(J11=31,10,0)</f>
        <v>0</v>
      </c>
      <c r="CP11" s="7">
        <f t="shared" ref="CP11:CP17" si="78">IF(J11=32,9,0)</f>
        <v>0</v>
      </c>
      <c r="CQ11" s="7">
        <f t="shared" ref="CQ11:CQ17" si="79">IF(J11=33,8,0)</f>
        <v>0</v>
      </c>
      <c r="CR11" s="7">
        <f t="shared" ref="CR11:CR17" si="80">IF(J11=34,7,0)</f>
        <v>0</v>
      </c>
      <c r="CS11" s="7">
        <f t="shared" ref="CS11:CS17" si="81">IF(J11=35,6,0)</f>
        <v>0</v>
      </c>
      <c r="CT11" s="7">
        <f t="shared" ref="CT11:CT17" si="82">IF(J11=36,5,0)</f>
        <v>0</v>
      </c>
      <c r="CU11" s="7">
        <f t="shared" ref="CU11:CU17" si="83">IF(J11=37,4,0)</f>
        <v>0</v>
      </c>
      <c r="CV11" s="7">
        <f t="shared" ref="CV11:CV17" si="84">IF(J11=38,3,0)</f>
        <v>0</v>
      </c>
      <c r="CW11" s="7">
        <f t="shared" ref="CW11:CW17" si="85">IF(J11=39,2,0)</f>
        <v>0</v>
      </c>
      <c r="CX11" s="7">
        <f t="shared" ref="CX11:CX17" si="86">IF(J11=40,1,0)</f>
        <v>0</v>
      </c>
      <c r="CY11" s="7">
        <f t="shared" ref="CY11:CY17" si="87">IF(J11&gt;20,0,0)</f>
        <v>0</v>
      </c>
      <c r="CZ11" s="7">
        <f t="shared" ref="CZ11:CZ17" si="88">IF(J11="сх",0,0)</f>
        <v>0</v>
      </c>
      <c r="DA11" s="7">
        <f t="shared" ref="DA11:DA17" si="89">SUM(BK11:CZ11)</f>
        <v>0</v>
      </c>
      <c r="DB11" s="7">
        <f t="shared" ref="DB11:DB17" si="90">IF(L11=1,45,0)</f>
        <v>0</v>
      </c>
      <c r="DC11" s="7">
        <f t="shared" ref="DC11:DC17" si="91">IF(L11=2,42,0)</f>
        <v>0</v>
      </c>
      <c r="DD11" s="7">
        <f t="shared" ref="DD11:DD17" si="92">IF(L11=3,40,0)</f>
        <v>0</v>
      </c>
      <c r="DE11" s="7">
        <f t="shared" ref="DE11:DE17" si="93">IF(L11=4,38,0)</f>
        <v>0</v>
      </c>
      <c r="DF11" s="7">
        <f t="shared" ref="DF11:DF17" si="94">IF(L11=5,36,0)</f>
        <v>0</v>
      </c>
      <c r="DG11" s="7">
        <f t="shared" ref="DG11:DG17" si="95">IF(L11=6,35,0)</f>
        <v>0</v>
      </c>
      <c r="DH11" s="7">
        <f t="shared" ref="DH11:DH17" si="96">IF(L11=7,34,0)</f>
        <v>0</v>
      </c>
      <c r="DI11" s="7">
        <f t="shared" ref="DI11:DI17" si="97">IF(L11=8,33,0)</f>
        <v>0</v>
      </c>
      <c r="DJ11" s="7">
        <f t="shared" ref="DJ11:DJ17" si="98">IF(L11=9,32,0)</f>
        <v>0</v>
      </c>
      <c r="DK11" s="7">
        <f t="shared" ref="DK11:DK17" si="99">IF(L11=10,31,0)</f>
        <v>0</v>
      </c>
      <c r="DL11" s="7">
        <f t="shared" ref="DL11:DL17" si="100">IF(L11=11,30,0)</f>
        <v>0</v>
      </c>
      <c r="DM11" s="7">
        <f t="shared" ref="DM11:DM17" si="101">IF(L11=12,29,0)</f>
        <v>0</v>
      </c>
      <c r="DN11" s="7">
        <f t="shared" ref="DN11:DN17" si="102">IF(L11=13,28,0)</f>
        <v>0</v>
      </c>
      <c r="DO11" s="7">
        <f t="shared" ref="DO11:DO17" si="103">IF(L11=14,27,0)</f>
        <v>0</v>
      </c>
      <c r="DP11" s="7">
        <f t="shared" ref="DP11:DP17" si="104">IF(L11=15,26,0)</f>
        <v>0</v>
      </c>
      <c r="DQ11" s="7">
        <f t="shared" ref="DQ11:DQ17" si="105">IF(L11=16,25,0)</f>
        <v>0</v>
      </c>
      <c r="DR11" s="7">
        <f t="shared" ref="DR11:DR17" si="106">IF(L11=17,24,0)</f>
        <v>0</v>
      </c>
      <c r="DS11" s="7">
        <f t="shared" ref="DS11:DS17" si="107">IF(L11=18,23,0)</f>
        <v>0</v>
      </c>
      <c r="DT11" s="7">
        <f t="shared" ref="DT11:DT17" si="108">IF(L11=19,22,0)</f>
        <v>0</v>
      </c>
      <c r="DU11" s="7">
        <f t="shared" ref="DU11:DU17" si="109">IF(L11=20,21,0)</f>
        <v>0</v>
      </c>
      <c r="DV11" s="7">
        <f t="shared" ref="DV11:DV17" si="110">IF(L11=21,20,0)</f>
        <v>0</v>
      </c>
      <c r="DW11" s="7">
        <f t="shared" ref="DW11:DW17" si="111">IF(L11=22,19,0)</f>
        <v>0</v>
      </c>
      <c r="DX11" s="7">
        <f t="shared" ref="DX11:DX17" si="112">IF(L11=23,18,0)</f>
        <v>0</v>
      </c>
      <c r="DY11" s="7">
        <f t="shared" ref="DY11:DY17" si="113">IF(L11=24,17,0)</f>
        <v>0</v>
      </c>
      <c r="DZ11" s="7">
        <f t="shared" ref="DZ11:DZ17" si="114">IF(L11=25,16,0)</f>
        <v>16</v>
      </c>
      <c r="EA11" s="7">
        <f t="shared" ref="EA11:EA17" si="115">IF(L11=26,15,0)</f>
        <v>0</v>
      </c>
      <c r="EB11" s="7">
        <f t="shared" ref="EB11:EB17" si="116">IF(L11=27,14,0)</f>
        <v>0</v>
      </c>
      <c r="EC11" s="7">
        <f t="shared" ref="EC11:EC17" si="117">IF(L11=28,13,0)</f>
        <v>0</v>
      </c>
      <c r="ED11" s="7">
        <f t="shared" ref="ED11:ED17" si="118">IF(L11=29,12,0)</f>
        <v>0</v>
      </c>
      <c r="EE11" s="7">
        <f t="shared" ref="EE11:EE17" si="119">IF(L11=30,11,0)</f>
        <v>0</v>
      </c>
      <c r="EF11" s="7">
        <f t="shared" ref="EF11:EF17" si="120">IF(L11=31,10,0)</f>
        <v>0</v>
      </c>
      <c r="EG11" s="7">
        <f t="shared" ref="EG11:EG17" si="121">IF(L11=32,9,0)</f>
        <v>0</v>
      </c>
      <c r="EH11" s="7">
        <f t="shared" ref="EH11:EH17" si="122">IF(L11=33,8,0)</f>
        <v>0</v>
      </c>
      <c r="EI11" s="7">
        <f t="shared" ref="EI11:EI17" si="123">IF(L11=34,7,0)</f>
        <v>0</v>
      </c>
      <c r="EJ11" s="7">
        <f t="shared" ref="EJ11:EJ17" si="124">IF(L11=35,6,0)</f>
        <v>0</v>
      </c>
      <c r="EK11" s="7">
        <f t="shared" ref="EK11:EK17" si="125">IF(L11=36,5,0)</f>
        <v>0</v>
      </c>
      <c r="EL11" s="7">
        <f t="shared" ref="EL11:EL17" si="126">IF(L11=37,4,0)</f>
        <v>0</v>
      </c>
      <c r="EM11" s="7">
        <f t="shared" ref="EM11:EM17" si="127">IF(L11=38,3,0)</f>
        <v>0</v>
      </c>
      <c r="EN11" s="7">
        <f t="shared" ref="EN11:EN17" si="128">IF(L11=39,2,0)</f>
        <v>0</v>
      </c>
      <c r="EO11" s="7">
        <f t="shared" ref="EO11:EO17" si="129">IF(L11=40,1,0)</f>
        <v>0</v>
      </c>
      <c r="EP11" s="7">
        <f t="shared" ref="EP11:EP17" si="130">IF(L11&gt;20,0,0)</f>
        <v>0</v>
      </c>
      <c r="EQ11" s="7">
        <f t="shared" ref="EQ11:EQ17" si="131">IF(L11="сх",0,0)</f>
        <v>0</v>
      </c>
      <c r="ER11" s="7">
        <f t="shared" ref="ER11:ER17" si="132">SUM(DB11:EQ11)</f>
        <v>16</v>
      </c>
      <c r="ES11" s="7"/>
      <c r="ET11" s="7" t="str">
        <f t="shared" ref="ET11:ET17" si="133">IF(J11="сх","ноль",IF(J11&gt;0,J11,"Ноль"))</f>
        <v>Ноль</v>
      </c>
      <c r="EU11" s="7">
        <f t="shared" ref="EU11:EU17" si="134">IF(L11="сх","ноль",IF(L11&gt;0,L11,"Ноль"))</f>
        <v>25</v>
      </c>
      <c r="EV11" s="7"/>
      <c r="EW11" s="7">
        <f t="shared" ref="EW11:EW17" si="135">MIN(ET11,EU11)</f>
        <v>25</v>
      </c>
      <c r="EX11" s="7" t="e">
        <f>IF(M11=#REF!,IF(L11&lt;#REF!,#REF!,FB11),#REF!)</f>
        <v>#REF!</v>
      </c>
      <c r="EY11" s="7" t="e">
        <f>IF(M11=#REF!,IF(L11&lt;#REF!,0,1))</f>
        <v>#REF!</v>
      </c>
      <c r="EZ11" s="7">
        <f>IF(AND(EW11&gt;=21,EW11&lt;&gt;0),EW11,IF(M11&lt;#REF!,"СТОП",EX11+EY11))</f>
        <v>25</v>
      </c>
      <c r="FA11" s="7"/>
      <c r="FB11" s="7">
        <v>15</v>
      </c>
      <c r="FC11" s="7">
        <v>16</v>
      </c>
      <c r="FD11" s="7"/>
      <c r="FE11" s="9">
        <f t="shared" ref="FE11:FE17" si="136">IF(J11=1,25,0)</f>
        <v>0</v>
      </c>
      <c r="FF11" s="9">
        <f t="shared" ref="FF11:FF17" si="137">IF(J11=2,22,0)</f>
        <v>0</v>
      </c>
      <c r="FG11" s="9">
        <f t="shared" ref="FG11:FG17" si="138">IF(J11=3,20,0)</f>
        <v>0</v>
      </c>
      <c r="FH11" s="9">
        <f t="shared" ref="FH11:FH17" si="139">IF(J11=4,18,0)</f>
        <v>0</v>
      </c>
      <c r="FI11" s="9">
        <f t="shared" ref="FI11:FI17" si="140">IF(J11=5,16,0)</f>
        <v>0</v>
      </c>
      <c r="FJ11" s="9">
        <f t="shared" ref="FJ11:FJ17" si="141">IF(J11=6,15,0)</f>
        <v>0</v>
      </c>
      <c r="FK11" s="9">
        <f t="shared" ref="FK11:FK17" si="142">IF(J11=7,14,0)</f>
        <v>0</v>
      </c>
      <c r="FL11" s="9">
        <f t="shared" ref="FL11:FL17" si="143">IF(J11=8,13,0)</f>
        <v>0</v>
      </c>
      <c r="FM11" s="9">
        <f t="shared" ref="FM11:FM17" si="144">IF(J11=9,12,0)</f>
        <v>0</v>
      </c>
      <c r="FN11" s="9">
        <f t="shared" ref="FN11:FN17" si="145">IF(J11=10,11,0)</f>
        <v>0</v>
      </c>
      <c r="FO11" s="9">
        <f t="shared" ref="FO11:FO17" si="146">IF(J11=11,10,0)</f>
        <v>0</v>
      </c>
      <c r="FP11" s="9">
        <f t="shared" ref="FP11:FP17" si="147">IF(J11=12,9,0)</f>
        <v>0</v>
      </c>
      <c r="FQ11" s="9">
        <f t="shared" ref="FQ11:FQ17" si="148">IF(J11=13,8,0)</f>
        <v>0</v>
      </c>
      <c r="FR11" s="9">
        <f t="shared" ref="FR11:FR17" si="149">IF(J11=14,7,0)</f>
        <v>0</v>
      </c>
      <c r="FS11" s="9">
        <f t="shared" ref="FS11:FS17" si="150">IF(J11=15,6,0)</f>
        <v>0</v>
      </c>
      <c r="FT11" s="9">
        <f t="shared" ref="FT11:FT17" si="151">IF(J11=16,5,0)</f>
        <v>0</v>
      </c>
      <c r="FU11" s="9">
        <f t="shared" ref="FU11:FU17" si="152">IF(J11=17,4,0)</f>
        <v>0</v>
      </c>
      <c r="FV11" s="9">
        <f t="shared" ref="FV11:FV17" si="153">IF(J11=18,3,0)</f>
        <v>0</v>
      </c>
      <c r="FW11" s="9">
        <f t="shared" ref="FW11:FW17" si="154">IF(J11=19,2,0)</f>
        <v>0</v>
      </c>
      <c r="FX11" s="9">
        <f t="shared" ref="FX11:FX17" si="155">IF(J11=20,1,0)</f>
        <v>0</v>
      </c>
      <c r="FY11" s="9">
        <f t="shared" ref="FY11:FY17" si="156">IF(J11&gt;20,0,0)</f>
        <v>0</v>
      </c>
      <c r="FZ11" s="9">
        <f t="shared" ref="FZ11:FZ17" si="157">IF(J11="сх",0,0)</f>
        <v>0</v>
      </c>
      <c r="GA11" s="9">
        <f t="shared" ref="GA11:GA17" si="158">SUM(FE11:FZ11)</f>
        <v>0</v>
      </c>
      <c r="GB11" s="9">
        <f t="shared" ref="GB11:GB17" si="159">IF(L11=1,25,0)</f>
        <v>0</v>
      </c>
      <c r="GC11" s="9">
        <f t="shared" ref="GC11:GC17" si="160">IF(L11=2,22,0)</f>
        <v>0</v>
      </c>
      <c r="GD11" s="9">
        <f t="shared" ref="GD11:GD17" si="161">IF(L11=3,20,0)</f>
        <v>0</v>
      </c>
      <c r="GE11" s="9">
        <f t="shared" ref="GE11:GE17" si="162">IF(L11=4,18,0)</f>
        <v>0</v>
      </c>
      <c r="GF11" s="9">
        <f t="shared" ref="GF11:GF17" si="163">IF(L11=5,16,0)</f>
        <v>0</v>
      </c>
      <c r="GG11" s="9">
        <f t="shared" ref="GG11:GG17" si="164">IF(L11=6,15,0)</f>
        <v>0</v>
      </c>
      <c r="GH11" s="9">
        <f t="shared" ref="GH11:GH17" si="165">IF(L11=7,14,0)</f>
        <v>0</v>
      </c>
      <c r="GI11" s="9">
        <f t="shared" ref="GI11:GI17" si="166">IF(L11=8,13,0)</f>
        <v>0</v>
      </c>
      <c r="GJ11" s="9">
        <f t="shared" ref="GJ11:GJ17" si="167">IF(L11=9,12,0)</f>
        <v>0</v>
      </c>
      <c r="GK11" s="9">
        <f t="shared" ref="GK11:GK17" si="168">IF(L11=10,11,0)</f>
        <v>0</v>
      </c>
      <c r="GL11" s="9">
        <f t="shared" ref="GL11:GL17" si="169">IF(L11=11,10,0)</f>
        <v>0</v>
      </c>
      <c r="GM11" s="9">
        <f t="shared" ref="GM11:GM17" si="170">IF(L11=12,9,0)</f>
        <v>0</v>
      </c>
      <c r="GN11" s="9">
        <f t="shared" ref="GN11:GN17" si="171">IF(L11=13,8,0)</f>
        <v>0</v>
      </c>
      <c r="GO11" s="9">
        <f t="shared" ref="GO11:GO17" si="172">IF(L11=14,7,0)</f>
        <v>0</v>
      </c>
      <c r="GP11" s="9">
        <f t="shared" ref="GP11:GP17" si="173">IF(L11=15,6,0)</f>
        <v>0</v>
      </c>
      <c r="GQ11" s="9">
        <f t="shared" ref="GQ11:GQ17" si="174">IF(L11=16,5,0)</f>
        <v>0</v>
      </c>
      <c r="GR11" s="9">
        <f t="shared" ref="GR11:GR17" si="175">IF(L11=17,4,0)</f>
        <v>0</v>
      </c>
      <c r="GS11" s="9">
        <f t="shared" ref="GS11:GS17" si="176">IF(L11=18,3,0)</f>
        <v>0</v>
      </c>
      <c r="GT11" s="9">
        <f t="shared" ref="GT11:GT17" si="177">IF(L11=19,2,0)</f>
        <v>0</v>
      </c>
      <c r="GU11" s="9">
        <f t="shared" ref="GU11:GU17" si="178">IF(L11=20,1,0)</f>
        <v>0</v>
      </c>
      <c r="GV11" s="9">
        <f t="shared" ref="GV11:GV17" si="179">IF(L11&gt;20,0,0)</f>
        <v>0</v>
      </c>
      <c r="GW11" s="9">
        <f t="shared" ref="GW11:GW17" si="180">IF(L11="сх",0,0)</f>
        <v>0</v>
      </c>
      <c r="GX11" s="9">
        <f t="shared" ref="GX11:GX17" si="181">SUM(GB11:GW11)</f>
        <v>0</v>
      </c>
      <c r="GY11" s="9">
        <f t="shared" ref="GY11:GY17" si="182">IF(J11=1,100,0)</f>
        <v>0</v>
      </c>
      <c r="GZ11" s="9">
        <f t="shared" ref="GZ11:GZ17" si="183">IF(J11=2,98,0)</f>
        <v>0</v>
      </c>
      <c r="HA11" s="9">
        <f t="shared" ref="HA11:HA17" si="184">IF(J11=3,95,0)</f>
        <v>0</v>
      </c>
      <c r="HB11" s="9">
        <f t="shared" ref="HB11:HB17" si="185">IF(J11=4,93,0)</f>
        <v>0</v>
      </c>
      <c r="HC11" s="9">
        <f t="shared" ref="HC11:HC17" si="186">IF(J11=5,90,0)</f>
        <v>0</v>
      </c>
      <c r="HD11" s="9">
        <f t="shared" ref="HD11:HD17" si="187">IF(J11=6,88,0)</f>
        <v>0</v>
      </c>
      <c r="HE11" s="9">
        <f t="shared" ref="HE11:HE17" si="188">IF(J11=7,85,0)</f>
        <v>0</v>
      </c>
      <c r="HF11" s="9">
        <f t="shared" ref="HF11:HF17" si="189">IF(J11=8,83,0)</f>
        <v>0</v>
      </c>
      <c r="HG11" s="9">
        <f t="shared" ref="HG11:HG17" si="190">IF(J11=9,80,0)</f>
        <v>0</v>
      </c>
      <c r="HH11" s="9">
        <f t="shared" ref="HH11:HH17" si="191">IF(J11=10,78,0)</f>
        <v>0</v>
      </c>
      <c r="HI11" s="9">
        <f t="shared" ref="HI11:HI17" si="192">IF(J11=11,75,0)</f>
        <v>0</v>
      </c>
      <c r="HJ11" s="9">
        <f t="shared" ref="HJ11:HJ17" si="193">IF(J11=12,73,0)</f>
        <v>0</v>
      </c>
      <c r="HK11" s="9">
        <f t="shared" ref="HK11:HK17" si="194">IF(J11=13,70,0)</f>
        <v>0</v>
      </c>
      <c r="HL11" s="9">
        <f t="shared" ref="HL11:HL17" si="195">IF(J11=14,68,0)</f>
        <v>0</v>
      </c>
      <c r="HM11" s="9">
        <f t="shared" ref="HM11:HM17" si="196">IF(J11=15,65,0)</f>
        <v>0</v>
      </c>
      <c r="HN11" s="9">
        <f t="shared" ref="HN11:HN17" si="197">IF(J11=16,63,0)</f>
        <v>0</v>
      </c>
      <c r="HO11" s="9">
        <f t="shared" ref="HO11:HO17" si="198">IF(J11=17,60,0)</f>
        <v>0</v>
      </c>
      <c r="HP11" s="9">
        <f t="shared" ref="HP11:HP17" si="199">IF(J11=18,58,0)</f>
        <v>0</v>
      </c>
      <c r="HQ11" s="9">
        <f t="shared" ref="HQ11:HQ17" si="200">IF(J11=19,55,0)</f>
        <v>0</v>
      </c>
      <c r="HR11" s="9">
        <f t="shared" ref="HR11:HR17" si="201">IF(J11=20,53,0)</f>
        <v>0</v>
      </c>
      <c r="HS11" s="9">
        <f t="shared" ref="HS11:HS17" si="202">IF(J11&gt;20,0,0)</f>
        <v>0</v>
      </c>
      <c r="HT11" s="9">
        <f t="shared" ref="HT11:HT17" si="203">IF(J11="сх",0,0)</f>
        <v>0</v>
      </c>
      <c r="HU11" s="9">
        <f t="shared" ref="HU11:HU17" si="204">SUM(GY11:HT11)</f>
        <v>0</v>
      </c>
      <c r="HV11" s="9">
        <f t="shared" ref="HV11:HV17" si="205">IF(L11=1,100,0)</f>
        <v>0</v>
      </c>
      <c r="HW11" s="9">
        <f t="shared" ref="HW11:HW17" si="206">IF(L11=2,98,0)</f>
        <v>0</v>
      </c>
      <c r="HX11" s="9">
        <f t="shared" ref="HX11:HX17" si="207">IF(L11=3,95,0)</f>
        <v>0</v>
      </c>
      <c r="HY11" s="9">
        <f t="shared" ref="HY11:HY17" si="208">IF(L11=4,93,0)</f>
        <v>0</v>
      </c>
      <c r="HZ11" s="9">
        <f t="shared" ref="HZ11:HZ17" si="209">IF(L11=5,90,0)</f>
        <v>0</v>
      </c>
      <c r="IA11" s="9">
        <f t="shared" ref="IA11:IA17" si="210">IF(L11=6,88,0)</f>
        <v>0</v>
      </c>
      <c r="IB11" s="9">
        <f t="shared" ref="IB11:IB17" si="211">IF(L11=7,85,0)</f>
        <v>0</v>
      </c>
      <c r="IC11" s="9">
        <f t="shared" ref="IC11:IC17" si="212">IF(L11=8,83,0)</f>
        <v>0</v>
      </c>
      <c r="ID11" s="9">
        <f t="shared" ref="ID11:ID17" si="213">IF(L11=9,80,0)</f>
        <v>0</v>
      </c>
      <c r="IE11" s="9">
        <f t="shared" ref="IE11:IE17" si="214">IF(L11=10,78,0)</f>
        <v>0</v>
      </c>
      <c r="IF11" s="9">
        <f t="shared" ref="IF11:IF17" si="215">IF(L11=11,75,0)</f>
        <v>0</v>
      </c>
      <c r="IG11" s="9">
        <f t="shared" ref="IG11:IG17" si="216">IF(L11=12,73,0)</f>
        <v>0</v>
      </c>
      <c r="IH11" s="9">
        <f t="shared" ref="IH11:IH17" si="217">IF(L11=13,70,0)</f>
        <v>0</v>
      </c>
      <c r="II11" s="9">
        <f t="shared" ref="II11:II17" si="218">IF(L11=14,68,0)</f>
        <v>0</v>
      </c>
      <c r="IJ11" s="9">
        <f t="shared" ref="IJ11:IJ17" si="219">IF(L11=15,65,0)</f>
        <v>0</v>
      </c>
      <c r="IK11" s="9">
        <f t="shared" ref="IK11:IK17" si="220">IF(L11=16,63,0)</f>
        <v>0</v>
      </c>
      <c r="IL11" s="9">
        <f t="shared" ref="IL11:IL17" si="221">IF(L11=17,60,0)</f>
        <v>0</v>
      </c>
      <c r="IM11" s="9">
        <f t="shared" ref="IM11:IM17" si="222">IF(L11=18,58,0)</f>
        <v>0</v>
      </c>
      <c r="IN11" s="9">
        <f t="shared" ref="IN11:IN17" si="223">IF(L11=19,55,0)</f>
        <v>0</v>
      </c>
      <c r="IO11" s="9">
        <f t="shared" ref="IO11:IO17" si="224">IF(L11=20,53,0)</f>
        <v>0</v>
      </c>
      <c r="IP11" s="9">
        <f t="shared" ref="IP11:IP17" si="225">IF(L11&gt;20,0,0)</f>
        <v>0</v>
      </c>
      <c r="IQ11" s="9">
        <f t="shared" ref="IQ11:IQ17" si="226">IF(L11="сх",0,0)</f>
        <v>0</v>
      </c>
      <c r="IR11" s="9">
        <f t="shared" ref="IR11:IR17" si="227">SUM(HV11:IQ11)</f>
        <v>0</v>
      </c>
      <c r="IS11" s="7"/>
      <c r="IT11" s="7"/>
      <c r="IU11" s="7"/>
      <c r="IV11" s="7"/>
    </row>
    <row r="12" spans="1:256" s="1" customFormat="1" ht="70.5">
      <c r="A12" s="79">
        <v>2</v>
      </c>
      <c r="B12" s="80">
        <v>313</v>
      </c>
      <c r="C12" s="81" t="s">
        <v>73</v>
      </c>
      <c r="D12" s="80" t="s">
        <v>36</v>
      </c>
      <c r="E12" s="83" t="s">
        <v>58</v>
      </c>
      <c r="F12" s="91" t="s">
        <v>64</v>
      </c>
      <c r="G12" s="85" t="s">
        <v>65</v>
      </c>
      <c r="H12" s="80" t="s">
        <v>66</v>
      </c>
      <c r="I12" s="86" t="s">
        <v>1</v>
      </c>
      <c r="J12" s="87">
        <v>0</v>
      </c>
      <c r="K12" s="88">
        <v>2</v>
      </c>
      <c r="L12" s="113">
        <f>LOOKUP(K12,{1,2,3,4,5,6,7,8,9,10,11,12,13,14,15,16,17,18,19,20,21},{25,22,20,18,16,15,14,13,12,11,10,9,8,7,6,5,4,3,2,1,0})</f>
        <v>22</v>
      </c>
      <c r="M12" s="87">
        <f t="shared" si="0"/>
        <v>22</v>
      </c>
      <c r="N12" s="6" t="e">
        <f>#REF!+#REF!</f>
        <v>#REF!</v>
      </c>
      <c r="O12" s="7"/>
      <c r="P12" s="8"/>
      <c r="Q12" s="7">
        <f t="shared" si="1"/>
        <v>0</v>
      </c>
      <c r="R12" s="7">
        <f t="shared" si="2"/>
        <v>0</v>
      </c>
      <c r="S12" s="7">
        <f t="shared" si="3"/>
        <v>0</v>
      </c>
      <c r="T12" s="7">
        <f t="shared" si="4"/>
        <v>0</v>
      </c>
      <c r="U12" s="7">
        <f t="shared" si="5"/>
        <v>0</v>
      </c>
      <c r="V12" s="7">
        <f t="shared" si="6"/>
        <v>0</v>
      </c>
      <c r="W12" s="7">
        <f t="shared" si="7"/>
        <v>0</v>
      </c>
      <c r="X12" s="7">
        <f t="shared" si="8"/>
        <v>0</v>
      </c>
      <c r="Y12" s="7">
        <f t="shared" si="9"/>
        <v>0</v>
      </c>
      <c r="Z12" s="7">
        <f t="shared" si="10"/>
        <v>0</v>
      </c>
      <c r="AA12" s="7">
        <f t="shared" si="11"/>
        <v>0</v>
      </c>
      <c r="AB12" s="7">
        <f t="shared" si="12"/>
        <v>0</v>
      </c>
      <c r="AC12" s="7">
        <f t="shared" si="13"/>
        <v>0</v>
      </c>
      <c r="AD12" s="7">
        <f t="shared" si="14"/>
        <v>0</v>
      </c>
      <c r="AE12" s="7">
        <f t="shared" si="15"/>
        <v>0</v>
      </c>
      <c r="AF12" s="7">
        <f t="shared" si="16"/>
        <v>0</v>
      </c>
      <c r="AG12" s="7">
        <f t="shared" si="17"/>
        <v>0</v>
      </c>
      <c r="AH12" s="7">
        <f t="shared" si="18"/>
        <v>0</v>
      </c>
      <c r="AI12" s="7">
        <f t="shared" si="19"/>
        <v>0</v>
      </c>
      <c r="AJ12" s="7">
        <f t="shared" si="20"/>
        <v>0</v>
      </c>
      <c r="AK12" s="7">
        <f t="shared" si="21"/>
        <v>0</v>
      </c>
      <c r="AL12" s="7">
        <f t="shared" si="22"/>
        <v>0</v>
      </c>
      <c r="AM12" s="7">
        <f t="shared" si="23"/>
        <v>0</v>
      </c>
      <c r="AN12" s="7">
        <f t="shared" si="24"/>
        <v>0</v>
      </c>
      <c r="AO12" s="7">
        <f t="shared" si="25"/>
        <v>0</v>
      </c>
      <c r="AP12" s="7">
        <f t="shared" si="26"/>
        <v>0</v>
      </c>
      <c r="AQ12" s="7">
        <f t="shared" si="27"/>
        <v>0</v>
      </c>
      <c r="AR12" s="7">
        <f t="shared" si="28"/>
        <v>0</v>
      </c>
      <c r="AS12" s="7">
        <f t="shared" si="29"/>
        <v>0</v>
      </c>
      <c r="AT12" s="7">
        <f t="shared" si="30"/>
        <v>0</v>
      </c>
      <c r="AU12" s="7">
        <f t="shared" si="31"/>
        <v>0</v>
      </c>
      <c r="AV12" s="7">
        <f t="shared" si="32"/>
        <v>0</v>
      </c>
      <c r="AW12" s="7">
        <f t="shared" si="33"/>
        <v>0</v>
      </c>
      <c r="AX12" s="7">
        <f t="shared" si="34"/>
        <v>0</v>
      </c>
      <c r="AY12" s="7">
        <f t="shared" si="35"/>
        <v>0</v>
      </c>
      <c r="AZ12" s="7">
        <f t="shared" si="36"/>
        <v>0</v>
      </c>
      <c r="BA12" s="7">
        <f t="shared" si="37"/>
        <v>0</v>
      </c>
      <c r="BB12" s="7">
        <f t="shared" si="38"/>
        <v>0</v>
      </c>
      <c r="BC12" s="7">
        <f t="shared" si="39"/>
        <v>0</v>
      </c>
      <c r="BD12" s="7">
        <f t="shared" si="40"/>
        <v>0</v>
      </c>
      <c r="BE12" s="7">
        <f t="shared" si="41"/>
        <v>0</v>
      </c>
      <c r="BF12" s="7">
        <f t="shared" si="42"/>
        <v>0</v>
      </c>
      <c r="BG12" s="7">
        <f t="shared" si="43"/>
        <v>0</v>
      </c>
      <c r="BH12" s="7">
        <f t="shared" si="44"/>
        <v>0</v>
      </c>
      <c r="BI12" s="7">
        <f t="shared" si="45"/>
        <v>0</v>
      </c>
      <c r="BJ12" s="7">
        <f t="shared" si="46"/>
        <v>0</v>
      </c>
      <c r="BK12" s="7">
        <f t="shared" si="47"/>
        <v>0</v>
      </c>
      <c r="BL12" s="7">
        <f t="shared" si="48"/>
        <v>0</v>
      </c>
      <c r="BM12" s="7">
        <f t="shared" si="49"/>
        <v>0</v>
      </c>
      <c r="BN12" s="7">
        <f t="shared" si="50"/>
        <v>0</v>
      </c>
      <c r="BO12" s="7">
        <f t="shared" si="51"/>
        <v>0</v>
      </c>
      <c r="BP12" s="7">
        <f t="shared" si="52"/>
        <v>0</v>
      </c>
      <c r="BQ12" s="7">
        <f t="shared" si="53"/>
        <v>0</v>
      </c>
      <c r="BR12" s="7">
        <f t="shared" si="54"/>
        <v>0</v>
      </c>
      <c r="BS12" s="7">
        <f t="shared" si="55"/>
        <v>0</v>
      </c>
      <c r="BT12" s="7">
        <f t="shared" si="56"/>
        <v>0</v>
      </c>
      <c r="BU12" s="7">
        <f t="shared" si="57"/>
        <v>0</v>
      </c>
      <c r="BV12" s="7">
        <f t="shared" si="58"/>
        <v>0</v>
      </c>
      <c r="BW12" s="7">
        <f t="shared" si="59"/>
        <v>0</v>
      </c>
      <c r="BX12" s="7">
        <f t="shared" si="60"/>
        <v>0</v>
      </c>
      <c r="BY12" s="7">
        <f t="shared" si="61"/>
        <v>0</v>
      </c>
      <c r="BZ12" s="7">
        <f t="shared" si="62"/>
        <v>0</v>
      </c>
      <c r="CA12" s="7">
        <f t="shared" si="63"/>
        <v>0</v>
      </c>
      <c r="CB12" s="7">
        <f t="shared" si="64"/>
        <v>0</v>
      </c>
      <c r="CC12" s="7">
        <f t="shared" si="65"/>
        <v>0</v>
      </c>
      <c r="CD12" s="7">
        <f t="shared" si="66"/>
        <v>0</v>
      </c>
      <c r="CE12" s="7">
        <f t="shared" si="67"/>
        <v>0</v>
      </c>
      <c r="CF12" s="7">
        <f t="shared" si="68"/>
        <v>0</v>
      </c>
      <c r="CG12" s="7">
        <f t="shared" si="69"/>
        <v>0</v>
      </c>
      <c r="CH12" s="7">
        <f t="shared" si="70"/>
        <v>0</v>
      </c>
      <c r="CI12" s="7">
        <f t="shared" si="71"/>
        <v>0</v>
      </c>
      <c r="CJ12" s="7">
        <f t="shared" si="72"/>
        <v>0</v>
      </c>
      <c r="CK12" s="7">
        <f t="shared" si="73"/>
        <v>0</v>
      </c>
      <c r="CL12" s="7">
        <f t="shared" si="74"/>
        <v>0</v>
      </c>
      <c r="CM12" s="7">
        <f t="shared" si="75"/>
        <v>0</v>
      </c>
      <c r="CN12" s="7">
        <f t="shared" si="76"/>
        <v>0</v>
      </c>
      <c r="CO12" s="7">
        <f t="shared" si="77"/>
        <v>0</v>
      </c>
      <c r="CP12" s="7">
        <f t="shared" si="78"/>
        <v>0</v>
      </c>
      <c r="CQ12" s="7">
        <f t="shared" si="79"/>
        <v>0</v>
      </c>
      <c r="CR12" s="7">
        <f t="shared" si="80"/>
        <v>0</v>
      </c>
      <c r="CS12" s="7">
        <f t="shared" si="81"/>
        <v>0</v>
      </c>
      <c r="CT12" s="7">
        <f t="shared" si="82"/>
        <v>0</v>
      </c>
      <c r="CU12" s="7">
        <f t="shared" si="83"/>
        <v>0</v>
      </c>
      <c r="CV12" s="7">
        <f t="shared" si="84"/>
        <v>0</v>
      </c>
      <c r="CW12" s="7">
        <f t="shared" si="85"/>
        <v>0</v>
      </c>
      <c r="CX12" s="7">
        <f t="shared" si="86"/>
        <v>0</v>
      </c>
      <c r="CY12" s="7">
        <f t="shared" si="87"/>
        <v>0</v>
      </c>
      <c r="CZ12" s="7">
        <f t="shared" si="88"/>
        <v>0</v>
      </c>
      <c r="DA12" s="7">
        <f t="shared" si="89"/>
        <v>0</v>
      </c>
      <c r="DB12" s="7">
        <f t="shared" si="90"/>
        <v>0</v>
      </c>
      <c r="DC12" s="7">
        <f t="shared" si="91"/>
        <v>0</v>
      </c>
      <c r="DD12" s="7">
        <f t="shared" si="92"/>
        <v>0</v>
      </c>
      <c r="DE12" s="7">
        <f t="shared" si="93"/>
        <v>0</v>
      </c>
      <c r="DF12" s="7">
        <f t="shared" si="94"/>
        <v>0</v>
      </c>
      <c r="DG12" s="7">
        <f t="shared" si="95"/>
        <v>0</v>
      </c>
      <c r="DH12" s="7">
        <f t="shared" si="96"/>
        <v>0</v>
      </c>
      <c r="DI12" s="7">
        <f t="shared" si="97"/>
        <v>0</v>
      </c>
      <c r="DJ12" s="7">
        <f t="shared" si="98"/>
        <v>0</v>
      </c>
      <c r="DK12" s="7">
        <f t="shared" si="99"/>
        <v>0</v>
      </c>
      <c r="DL12" s="7">
        <f t="shared" si="100"/>
        <v>0</v>
      </c>
      <c r="DM12" s="7">
        <f t="shared" si="101"/>
        <v>0</v>
      </c>
      <c r="DN12" s="7">
        <f t="shared" si="102"/>
        <v>0</v>
      </c>
      <c r="DO12" s="7">
        <f t="shared" si="103"/>
        <v>0</v>
      </c>
      <c r="DP12" s="7">
        <f t="shared" si="104"/>
        <v>0</v>
      </c>
      <c r="DQ12" s="7">
        <f t="shared" si="105"/>
        <v>0</v>
      </c>
      <c r="DR12" s="7">
        <f t="shared" si="106"/>
        <v>0</v>
      </c>
      <c r="DS12" s="7">
        <f t="shared" si="107"/>
        <v>0</v>
      </c>
      <c r="DT12" s="7">
        <f t="shared" si="108"/>
        <v>0</v>
      </c>
      <c r="DU12" s="7">
        <f t="shared" si="109"/>
        <v>0</v>
      </c>
      <c r="DV12" s="7">
        <f t="shared" si="110"/>
        <v>0</v>
      </c>
      <c r="DW12" s="7">
        <f t="shared" si="111"/>
        <v>19</v>
      </c>
      <c r="DX12" s="7">
        <f t="shared" si="112"/>
        <v>0</v>
      </c>
      <c r="DY12" s="7">
        <f t="shared" si="113"/>
        <v>0</v>
      </c>
      <c r="DZ12" s="7">
        <f t="shared" si="114"/>
        <v>0</v>
      </c>
      <c r="EA12" s="7">
        <f t="shared" si="115"/>
        <v>0</v>
      </c>
      <c r="EB12" s="7">
        <f t="shared" si="116"/>
        <v>0</v>
      </c>
      <c r="EC12" s="7">
        <f t="shared" si="117"/>
        <v>0</v>
      </c>
      <c r="ED12" s="7">
        <f t="shared" si="118"/>
        <v>0</v>
      </c>
      <c r="EE12" s="7">
        <f t="shared" si="119"/>
        <v>0</v>
      </c>
      <c r="EF12" s="7">
        <f t="shared" si="120"/>
        <v>0</v>
      </c>
      <c r="EG12" s="7">
        <f t="shared" si="121"/>
        <v>0</v>
      </c>
      <c r="EH12" s="7">
        <f t="shared" si="122"/>
        <v>0</v>
      </c>
      <c r="EI12" s="7">
        <f t="shared" si="123"/>
        <v>0</v>
      </c>
      <c r="EJ12" s="7">
        <f t="shared" si="124"/>
        <v>0</v>
      </c>
      <c r="EK12" s="7">
        <f t="shared" si="125"/>
        <v>0</v>
      </c>
      <c r="EL12" s="7">
        <f t="shared" si="126"/>
        <v>0</v>
      </c>
      <c r="EM12" s="7">
        <f t="shared" si="127"/>
        <v>0</v>
      </c>
      <c r="EN12" s="7">
        <f t="shared" si="128"/>
        <v>0</v>
      </c>
      <c r="EO12" s="7">
        <f t="shared" si="129"/>
        <v>0</v>
      </c>
      <c r="EP12" s="7">
        <f t="shared" si="130"/>
        <v>0</v>
      </c>
      <c r="EQ12" s="7">
        <f t="shared" si="131"/>
        <v>0</v>
      </c>
      <c r="ER12" s="7">
        <f t="shared" si="132"/>
        <v>19</v>
      </c>
      <c r="ES12" s="7"/>
      <c r="ET12" s="7" t="str">
        <f t="shared" si="133"/>
        <v>Ноль</v>
      </c>
      <c r="EU12" s="7">
        <f t="shared" si="134"/>
        <v>22</v>
      </c>
      <c r="EV12" s="7"/>
      <c r="EW12" s="7">
        <f t="shared" si="135"/>
        <v>22</v>
      </c>
      <c r="EX12" s="7" t="e">
        <f>IF(M12=#REF!,IF(L12&lt;#REF!,#REF!,FB12),#REF!)</f>
        <v>#REF!</v>
      </c>
      <c r="EY12" s="7" t="e">
        <f>IF(M12=#REF!,IF(L12&lt;#REF!,0,1))</f>
        <v>#REF!</v>
      </c>
      <c r="EZ12" s="7">
        <f>IF(AND(EW12&gt;=21,EW12&lt;&gt;0),EW12,IF(M12&lt;#REF!,"СТОП",EX12+EY12))</f>
        <v>22</v>
      </c>
      <c r="FA12" s="7"/>
      <c r="FB12" s="7">
        <v>15</v>
      </c>
      <c r="FC12" s="7">
        <v>16</v>
      </c>
      <c r="FD12" s="7"/>
      <c r="FE12" s="9">
        <f t="shared" si="136"/>
        <v>0</v>
      </c>
      <c r="FF12" s="9">
        <f t="shared" si="137"/>
        <v>0</v>
      </c>
      <c r="FG12" s="9">
        <f t="shared" si="138"/>
        <v>0</v>
      </c>
      <c r="FH12" s="9">
        <f t="shared" si="139"/>
        <v>0</v>
      </c>
      <c r="FI12" s="9">
        <f t="shared" si="140"/>
        <v>0</v>
      </c>
      <c r="FJ12" s="9">
        <f t="shared" si="141"/>
        <v>0</v>
      </c>
      <c r="FK12" s="9">
        <f t="shared" si="142"/>
        <v>0</v>
      </c>
      <c r="FL12" s="9">
        <f t="shared" si="143"/>
        <v>0</v>
      </c>
      <c r="FM12" s="9">
        <f t="shared" si="144"/>
        <v>0</v>
      </c>
      <c r="FN12" s="9">
        <f t="shared" si="145"/>
        <v>0</v>
      </c>
      <c r="FO12" s="9">
        <f t="shared" si="146"/>
        <v>0</v>
      </c>
      <c r="FP12" s="9">
        <f t="shared" si="147"/>
        <v>0</v>
      </c>
      <c r="FQ12" s="9">
        <f t="shared" si="148"/>
        <v>0</v>
      </c>
      <c r="FR12" s="9">
        <f t="shared" si="149"/>
        <v>0</v>
      </c>
      <c r="FS12" s="9">
        <f t="shared" si="150"/>
        <v>0</v>
      </c>
      <c r="FT12" s="9">
        <f t="shared" si="151"/>
        <v>0</v>
      </c>
      <c r="FU12" s="9">
        <f t="shared" si="152"/>
        <v>0</v>
      </c>
      <c r="FV12" s="9">
        <f t="shared" si="153"/>
        <v>0</v>
      </c>
      <c r="FW12" s="9">
        <f t="shared" si="154"/>
        <v>0</v>
      </c>
      <c r="FX12" s="9">
        <f t="shared" si="155"/>
        <v>0</v>
      </c>
      <c r="FY12" s="9">
        <f t="shared" si="156"/>
        <v>0</v>
      </c>
      <c r="FZ12" s="9">
        <f t="shared" si="157"/>
        <v>0</v>
      </c>
      <c r="GA12" s="9">
        <f t="shared" si="158"/>
        <v>0</v>
      </c>
      <c r="GB12" s="9">
        <f t="shared" si="159"/>
        <v>0</v>
      </c>
      <c r="GC12" s="9">
        <f t="shared" si="160"/>
        <v>0</v>
      </c>
      <c r="GD12" s="9">
        <f t="shared" si="161"/>
        <v>0</v>
      </c>
      <c r="GE12" s="9">
        <f t="shared" si="162"/>
        <v>0</v>
      </c>
      <c r="GF12" s="9">
        <f t="shared" si="163"/>
        <v>0</v>
      </c>
      <c r="GG12" s="9">
        <f t="shared" si="164"/>
        <v>0</v>
      </c>
      <c r="GH12" s="9">
        <f t="shared" si="165"/>
        <v>0</v>
      </c>
      <c r="GI12" s="9">
        <f t="shared" si="166"/>
        <v>0</v>
      </c>
      <c r="GJ12" s="9">
        <f t="shared" si="167"/>
        <v>0</v>
      </c>
      <c r="GK12" s="9">
        <f t="shared" si="168"/>
        <v>0</v>
      </c>
      <c r="GL12" s="9">
        <f t="shared" si="169"/>
        <v>0</v>
      </c>
      <c r="GM12" s="9">
        <f t="shared" si="170"/>
        <v>0</v>
      </c>
      <c r="GN12" s="9">
        <f t="shared" si="171"/>
        <v>0</v>
      </c>
      <c r="GO12" s="9">
        <f t="shared" si="172"/>
        <v>0</v>
      </c>
      <c r="GP12" s="9">
        <f t="shared" si="173"/>
        <v>0</v>
      </c>
      <c r="GQ12" s="9">
        <f t="shared" si="174"/>
        <v>0</v>
      </c>
      <c r="GR12" s="9">
        <f t="shared" si="175"/>
        <v>0</v>
      </c>
      <c r="GS12" s="9">
        <f t="shared" si="176"/>
        <v>0</v>
      </c>
      <c r="GT12" s="9">
        <f t="shared" si="177"/>
        <v>0</v>
      </c>
      <c r="GU12" s="9">
        <f t="shared" si="178"/>
        <v>0</v>
      </c>
      <c r="GV12" s="9">
        <f t="shared" si="179"/>
        <v>0</v>
      </c>
      <c r="GW12" s="9">
        <f t="shared" si="180"/>
        <v>0</v>
      </c>
      <c r="GX12" s="9">
        <f t="shared" si="181"/>
        <v>0</v>
      </c>
      <c r="GY12" s="9">
        <f t="shared" si="182"/>
        <v>0</v>
      </c>
      <c r="GZ12" s="9">
        <f t="shared" si="183"/>
        <v>0</v>
      </c>
      <c r="HA12" s="9">
        <f t="shared" si="184"/>
        <v>0</v>
      </c>
      <c r="HB12" s="9">
        <f t="shared" si="185"/>
        <v>0</v>
      </c>
      <c r="HC12" s="9">
        <f t="shared" si="186"/>
        <v>0</v>
      </c>
      <c r="HD12" s="9">
        <f t="shared" si="187"/>
        <v>0</v>
      </c>
      <c r="HE12" s="9">
        <f t="shared" si="188"/>
        <v>0</v>
      </c>
      <c r="HF12" s="9">
        <f t="shared" si="189"/>
        <v>0</v>
      </c>
      <c r="HG12" s="9">
        <f t="shared" si="190"/>
        <v>0</v>
      </c>
      <c r="HH12" s="9">
        <f t="shared" si="191"/>
        <v>0</v>
      </c>
      <c r="HI12" s="9">
        <f t="shared" si="192"/>
        <v>0</v>
      </c>
      <c r="HJ12" s="9">
        <f t="shared" si="193"/>
        <v>0</v>
      </c>
      <c r="HK12" s="9">
        <f t="shared" si="194"/>
        <v>0</v>
      </c>
      <c r="HL12" s="9">
        <f t="shared" si="195"/>
        <v>0</v>
      </c>
      <c r="HM12" s="9">
        <f t="shared" si="196"/>
        <v>0</v>
      </c>
      <c r="HN12" s="9">
        <f t="shared" si="197"/>
        <v>0</v>
      </c>
      <c r="HO12" s="9">
        <f t="shared" si="198"/>
        <v>0</v>
      </c>
      <c r="HP12" s="9">
        <f t="shared" si="199"/>
        <v>0</v>
      </c>
      <c r="HQ12" s="9">
        <f t="shared" si="200"/>
        <v>0</v>
      </c>
      <c r="HR12" s="9">
        <f t="shared" si="201"/>
        <v>0</v>
      </c>
      <c r="HS12" s="9">
        <f t="shared" si="202"/>
        <v>0</v>
      </c>
      <c r="HT12" s="9">
        <f t="shared" si="203"/>
        <v>0</v>
      </c>
      <c r="HU12" s="9">
        <f t="shared" si="204"/>
        <v>0</v>
      </c>
      <c r="HV12" s="9">
        <f t="shared" si="205"/>
        <v>0</v>
      </c>
      <c r="HW12" s="9">
        <f t="shared" si="206"/>
        <v>0</v>
      </c>
      <c r="HX12" s="9">
        <f t="shared" si="207"/>
        <v>0</v>
      </c>
      <c r="HY12" s="9">
        <f t="shared" si="208"/>
        <v>0</v>
      </c>
      <c r="HZ12" s="9">
        <f t="shared" si="209"/>
        <v>0</v>
      </c>
      <c r="IA12" s="9">
        <f t="shared" si="210"/>
        <v>0</v>
      </c>
      <c r="IB12" s="9">
        <f t="shared" si="211"/>
        <v>0</v>
      </c>
      <c r="IC12" s="9">
        <f t="shared" si="212"/>
        <v>0</v>
      </c>
      <c r="ID12" s="9">
        <f t="shared" si="213"/>
        <v>0</v>
      </c>
      <c r="IE12" s="9">
        <f t="shared" si="214"/>
        <v>0</v>
      </c>
      <c r="IF12" s="9">
        <f t="shared" si="215"/>
        <v>0</v>
      </c>
      <c r="IG12" s="9">
        <f t="shared" si="216"/>
        <v>0</v>
      </c>
      <c r="IH12" s="9">
        <f t="shared" si="217"/>
        <v>0</v>
      </c>
      <c r="II12" s="9">
        <f t="shared" si="218"/>
        <v>0</v>
      </c>
      <c r="IJ12" s="9">
        <f t="shared" si="219"/>
        <v>0</v>
      </c>
      <c r="IK12" s="9">
        <f t="shared" si="220"/>
        <v>0</v>
      </c>
      <c r="IL12" s="9">
        <f t="shared" si="221"/>
        <v>0</v>
      </c>
      <c r="IM12" s="9">
        <f t="shared" si="222"/>
        <v>0</v>
      </c>
      <c r="IN12" s="9">
        <f t="shared" si="223"/>
        <v>0</v>
      </c>
      <c r="IO12" s="9">
        <f t="shared" si="224"/>
        <v>0</v>
      </c>
      <c r="IP12" s="9">
        <f t="shared" si="225"/>
        <v>0</v>
      </c>
      <c r="IQ12" s="9">
        <f t="shared" si="226"/>
        <v>0</v>
      </c>
      <c r="IR12" s="9">
        <f t="shared" si="227"/>
        <v>0</v>
      </c>
      <c r="IS12" s="7"/>
      <c r="IT12" s="7"/>
      <c r="IU12" s="7"/>
      <c r="IV12" s="7"/>
    </row>
    <row r="13" spans="1:256" s="1" customFormat="1" ht="70.5">
      <c r="A13" s="79">
        <v>3</v>
      </c>
      <c r="B13" s="80">
        <v>14</v>
      </c>
      <c r="C13" s="81" t="s">
        <v>57</v>
      </c>
      <c r="D13" s="80" t="s">
        <v>36</v>
      </c>
      <c r="E13" s="83" t="s">
        <v>58</v>
      </c>
      <c r="F13" s="91" t="s">
        <v>59</v>
      </c>
      <c r="G13" s="81" t="s">
        <v>43</v>
      </c>
      <c r="H13" s="80" t="s">
        <v>40</v>
      </c>
      <c r="I13" s="86" t="s">
        <v>1</v>
      </c>
      <c r="J13" s="87">
        <v>0</v>
      </c>
      <c r="K13" s="88">
        <v>3</v>
      </c>
      <c r="L13" s="113">
        <f>LOOKUP(K13,{1,2,3,4,5,6,7,8,9,10,11,12,13,14,15,16,17,18,19,20,21},{25,22,20,18,16,15,14,13,12,11,10,9,8,7,6,5,4,3,2,1,0})</f>
        <v>20</v>
      </c>
      <c r="M13" s="87">
        <f t="shared" si="0"/>
        <v>20</v>
      </c>
      <c r="N13" s="6" t="e">
        <f>#REF!+#REF!</f>
        <v>#REF!</v>
      </c>
      <c r="O13" s="7"/>
      <c r="P13" s="8"/>
      <c r="Q13" s="7">
        <f t="shared" si="1"/>
        <v>0</v>
      </c>
      <c r="R13" s="7">
        <f t="shared" si="2"/>
        <v>0</v>
      </c>
      <c r="S13" s="7">
        <f t="shared" si="3"/>
        <v>0</v>
      </c>
      <c r="T13" s="7">
        <f t="shared" si="4"/>
        <v>0</v>
      </c>
      <c r="U13" s="7">
        <f t="shared" si="5"/>
        <v>0</v>
      </c>
      <c r="V13" s="7">
        <f t="shared" si="6"/>
        <v>0</v>
      </c>
      <c r="W13" s="7">
        <f t="shared" si="7"/>
        <v>0</v>
      </c>
      <c r="X13" s="7">
        <f t="shared" si="8"/>
        <v>0</v>
      </c>
      <c r="Y13" s="7">
        <f t="shared" si="9"/>
        <v>0</v>
      </c>
      <c r="Z13" s="7">
        <f t="shared" si="10"/>
        <v>0</v>
      </c>
      <c r="AA13" s="7">
        <f t="shared" si="11"/>
        <v>0</v>
      </c>
      <c r="AB13" s="7">
        <f t="shared" si="12"/>
        <v>0</v>
      </c>
      <c r="AC13" s="7">
        <f t="shared" si="13"/>
        <v>0</v>
      </c>
      <c r="AD13" s="7">
        <f t="shared" si="14"/>
        <v>0</v>
      </c>
      <c r="AE13" s="7">
        <f t="shared" si="15"/>
        <v>0</v>
      </c>
      <c r="AF13" s="7">
        <f t="shared" si="16"/>
        <v>0</v>
      </c>
      <c r="AG13" s="7">
        <f t="shared" si="17"/>
        <v>0</v>
      </c>
      <c r="AH13" s="7">
        <f t="shared" si="18"/>
        <v>0</v>
      </c>
      <c r="AI13" s="7">
        <f t="shared" si="19"/>
        <v>0</v>
      </c>
      <c r="AJ13" s="7">
        <f t="shared" si="20"/>
        <v>0</v>
      </c>
      <c r="AK13" s="7">
        <f t="shared" si="21"/>
        <v>0</v>
      </c>
      <c r="AL13" s="7">
        <f t="shared" si="22"/>
        <v>0</v>
      </c>
      <c r="AM13" s="7">
        <f t="shared" si="23"/>
        <v>0</v>
      </c>
      <c r="AN13" s="7">
        <f t="shared" si="24"/>
        <v>0</v>
      </c>
      <c r="AO13" s="7">
        <f t="shared" si="25"/>
        <v>0</v>
      </c>
      <c r="AP13" s="7">
        <f t="shared" si="26"/>
        <v>0</v>
      </c>
      <c r="AQ13" s="7">
        <f t="shared" si="27"/>
        <v>0</v>
      </c>
      <c r="AR13" s="7">
        <f t="shared" si="28"/>
        <v>0</v>
      </c>
      <c r="AS13" s="7">
        <f t="shared" si="29"/>
        <v>0</v>
      </c>
      <c r="AT13" s="7">
        <f t="shared" si="30"/>
        <v>0</v>
      </c>
      <c r="AU13" s="7">
        <f t="shared" si="31"/>
        <v>0</v>
      </c>
      <c r="AV13" s="7">
        <f t="shared" si="32"/>
        <v>0</v>
      </c>
      <c r="AW13" s="7">
        <f t="shared" si="33"/>
        <v>0</v>
      </c>
      <c r="AX13" s="7">
        <f t="shared" si="34"/>
        <v>0</v>
      </c>
      <c r="AY13" s="7">
        <f t="shared" si="35"/>
        <v>0</v>
      </c>
      <c r="AZ13" s="7">
        <f t="shared" si="36"/>
        <v>0</v>
      </c>
      <c r="BA13" s="7">
        <f t="shared" si="37"/>
        <v>0</v>
      </c>
      <c r="BB13" s="7">
        <f t="shared" si="38"/>
        <v>0</v>
      </c>
      <c r="BC13" s="7">
        <f t="shared" si="39"/>
        <v>0</v>
      </c>
      <c r="BD13" s="7">
        <f t="shared" si="40"/>
        <v>0</v>
      </c>
      <c r="BE13" s="7">
        <f t="shared" si="41"/>
        <v>0</v>
      </c>
      <c r="BF13" s="7">
        <f t="shared" si="42"/>
        <v>0</v>
      </c>
      <c r="BG13" s="7">
        <f t="shared" si="43"/>
        <v>1</v>
      </c>
      <c r="BH13" s="7">
        <f t="shared" si="44"/>
        <v>0</v>
      </c>
      <c r="BI13" s="7">
        <f t="shared" si="45"/>
        <v>0</v>
      </c>
      <c r="BJ13" s="7">
        <f t="shared" si="46"/>
        <v>1</v>
      </c>
      <c r="BK13" s="7">
        <f t="shared" si="47"/>
        <v>0</v>
      </c>
      <c r="BL13" s="7">
        <f t="shared" si="48"/>
        <v>0</v>
      </c>
      <c r="BM13" s="7">
        <f t="shared" si="49"/>
        <v>0</v>
      </c>
      <c r="BN13" s="7">
        <f t="shared" si="50"/>
        <v>0</v>
      </c>
      <c r="BO13" s="7">
        <f t="shared" si="51"/>
        <v>0</v>
      </c>
      <c r="BP13" s="7">
        <f t="shared" si="52"/>
        <v>0</v>
      </c>
      <c r="BQ13" s="7">
        <f t="shared" si="53"/>
        <v>0</v>
      </c>
      <c r="BR13" s="7">
        <f t="shared" si="54"/>
        <v>0</v>
      </c>
      <c r="BS13" s="7">
        <f t="shared" si="55"/>
        <v>0</v>
      </c>
      <c r="BT13" s="7">
        <f t="shared" si="56"/>
        <v>0</v>
      </c>
      <c r="BU13" s="7">
        <f t="shared" si="57"/>
        <v>0</v>
      </c>
      <c r="BV13" s="7">
        <f t="shared" si="58"/>
        <v>0</v>
      </c>
      <c r="BW13" s="7">
        <f t="shared" si="59"/>
        <v>0</v>
      </c>
      <c r="BX13" s="7">
        <f t="shared" si="60"/>
        <v>0</v>
      </c>
      <c r="BY13" s="7">
        <f t="shared" si="61"/>
        <v>0</v>
      </c>
      <c r="BZ13" s="7">
        <f t="shared" si="62"/>
        <v>0</v>
      </c>
      <c r="CA13" s="7">
        <f t="shared" si="63"/>
        <v>0</v>
      </c>
      <c r="CB13" s="7">
        <f t="shared" si="64"/>
        <v>0</v>
      </c>
      <c r="CC13" s="7">
        <f t="shared" si="65"/>
        <v>0</v>
      </c>
      <c r="CD13" s="7">
        <f t="shared" si="66"/>
        <v>0</v>
      </c>
      <c r="CE13" s="7">
        <f t="shared" si="67"/>
        <v>0</v>
      </c>
      <c r="CF13" s="7">
        <f t="shared" si="68"/>
        <v>0</v>
      </c>
      <c r="CG13" s="7">
        <f t="shared" si="69"/>
        <v>0</v>
      </c>
      <c r="CH13" s="7">
        <f t="shared" si="70"/>
        <v>0</v>
      </c>
      <c r="CI13" s="7">
        <f t="shared" si="71"/>
        <v>0</v>
      </c>
      <c r="CJ13" s="7">
        <f t="shared" si="72"/>
        <v>0</v>
      </c>
      <c r="CK13" s="7">
        <f t="shared" si="73"/>
        <v>0</v>
      </c>
      <c r="CL13" s="7">
        <f t="shared" si="74"/>
        <v>0</v>
      </c>
      <c r="CM13" s="7">
        <f t="shared" si="75"/>
        <v>0</v>
      </c>
      <c r="CN13" s="7">
        <f t="shared" si="76"/>
        <v>0</v>
      </c>
      <c r="CO13" s="7">
        <f t="shared" si="77"/>
        <v>0</v>
      </c>
      <c r="CP13" s="7">
        <f t="shared" si="78"/>
        <v>0</v>
      </c>
      <c r="CQ13" s="7">
        <f t="shared" si="79"/>
        <v>0</v>
      </c>
      <c r="CR13" s="7">
        <f t="shared" si="80"/>
        <v>0</v>
      </c>
      <c r="CS13" s="7">
        <f t="shared" si="81"/>
        <v>0</v>
      </c>
      <c r="CT13" s="7">
        <f t="shared" si="82"/>
        <v>0</v>
      </c>
      <c r="CU13" s="7">
        <f t="shared" si="83"/>
        <v>0</v>
      </c>
      <c r="CV13" s="7">
        <f t="shared" si="84"/>
        <v>0</v>
      </c>
      <c r="CW13" s="7">
        <f t="shared" si="85"/>
        <v>0</v>
      </c>
      <c r="CX13" s="7">
        <f t="shared" si="86"/>
        <v>0</v>
      </c>
      <c r="CY13" s="7">
        <f t="shared" si="87"/>
        <v>0</v>
      </c>
      <c r="CZ13" s="7">
        <f t="shared" si="88"/>
        <v>0</v>
      </c>
      <c r="DA13" s="7">
        <f t="shared" si="89"/>
        <v>0</v>
      </c>
      <c r="DB13" s="7">
        <f t="shared" si="90"/>
        <v>0</v>
      </c>
      <c r="DC13" s="7">
        <f t="shared" si="91"/>
        <v>0</v>
      </c>
      <c r="DD13" s="7">
        <f t="shared" si="92"/>
        <v>0</v>
      </c>
      <c r="DE13" s="7">
        <f t="shared" si="93"/>
        <v>0</v>
      </c>
      <c r="DF13" s="7">
        <f t="shared" si="94"/>
        <v>0</v>
      </c>
      <c r="DG13" s="7">
        <f t="shared" si="95"/>
        <v>0</v>
      </c>
      <c r="DH13" s="7">
        <f t="shared" si="96"/>
        <v>0</v>
      </c>
      <c r="DI13" s="7">
        <f t="shared" si="97"/>
        <v>0</v>
      </c>
      <c r="DJ13" s="7">
        <f t="shared" si="98"/>
        <v>0</v>
      </c>
      <c r="DK13" s="7">
        <f t="shared" si="99"/>
        <v>0</v>
      </c>
      <c r="DL13" s="7">
        <f t="shared" si="100"/>
        <v>0</v>
      </c>
      <c r="DM13" s="7">
        <f t="shared" si="101"/>
        <v>0</v>
      </c>
      <c r="DN13" s="7">
        <f t="shared" si="102"/>
        <v>0</v>
      </c>
      <c r="DO13" s="7">
        <f t="shared" si="103"/>
        <v>0</v>
      </c>
      <c r="DP13" s="7">
        <f t="shared" si="104"/>
        <v>0</v>
      </c>
      <c r="DQ13" s="7">
        <f t="shared" si="105"/>
        <v>0</v>
      </c>
      <c r="DR13" s="7">
        <f t="shared" si="106"/>
        <v>0</v>
      </c>
      <c r="DS13" s="7">
        <f t="shared" si="107"/>
        <v>0</v>
      </c>
      <c r="DT13" s="7">
        <f t="shared" si="108"/>
        <v>0</v>
      </c>
      <c r="DU13" s="7">
        <f t="shared" si="109"/>
        <v>21</v>
      </c>
      <c r="DV13" s="7">
        <f t="shared" si="110"/>
        <v>0</v>
      </c>
      <c r="DW13" s="7">
        <f t="shared" si="111"/>
        <v>0</v>
      </c>
      <c r="DX13" s="7">
        <f t="shared" si="112"/>
        <v>0</v>
      </c>
      <c r="DY13" s="7">
        <f t="shared" si="113"/>
        <v>0</v>
      </c>
      <c r="DZ13" s="7">
        <f t="shared" si="114"/>
        <v>0</v>
      </c>
      <c r="EA13" s="7">
        <f t="shared" si="115"/>
        <v>0</v>
      </c>
      <c r="EB13" s="7">
        <f t="shared" si="116"/>
        <v>0</v>
      </c>
      <c r="EC13" s="7">
        <f t="shared" si="117"/>
        <v>0</v>
      </c>
      <c r="ED13" s="7">
        <f t="shared" si="118"/>
        <v>0</v>
      </c>
      <c r="EE13" s="7">
        <f t="shared" si="119"/>
        <v>0</v>
      </c>
      <c r="EF13" s="7">
        <f t="shared" si="120"/>
        <v>0</v>
      </c>
      <c r="EG13" s="7">
        <f t="shared" si="121"/>
        <v>0</v>
      </c>
      <c r="EH13" s="7">
        <f t="shared" si="122"/>
        <v>0</v>
      </c>
      <c r="EI13" s="7">
        <f t="shared" si="123"/>
        <v>0</v>
      </c>
      <c r="EJ13" s="7">
        <f t="shared" si="124"/>
        <v>0</v>
      </c>
      <c r="EK13" s="7">
        <f t="shared" si="125"/>
        <v>0</v>
      </c>
      <c r="EL13" s="7">
        <f t="shared" si="126"/>
        <v>0</v>
      </c>
      <c r="EM13" s="7">
        <f t="shared" si="127"/>
        <v>0</v>
      </c>
      <c r="EN13" s="7">
        <f t="shared" si="128"/>
        <v>0</v>
      </c>
      <c r="EO13" s="7">
        <f t="shared" si="129"/>
        <v>0</v>
      </c>
      <c r="EP13" s="7">
        <f t="shared" si="130"/>
        <v>0</v>
      </c>
      <c r="EQ13" s="7">
        <f t="shared" si="131"/>
        <v>0</v>
      </c>
      <c r="ER13" s="7">
        <f t="shared" si="132"/>
        <v>21</v>
      </c>
      <c r="ES13" s="7"/>
      <c r="ET13" s="7" t="str">
        <f t="shared" si="133"/>
        <v>Ноль</v>
      </c>
      <c r="EU13" s="7">
        <f t="shared" si="134"/>
        <v>20</v>
      </c>
      <c r="EV13" s="7"/>
      <c r="EW13" s="7">
        <f t="shared" si="135"/>
        <v>20</v>
      </c>
      <c r="EX13" s="7" t="e">
        <f>IF(M13=#REF!,IF(L13&lt;#REF!,#REF!,FB13),#REF!)</f>
        <v>#REF!</v>
      </c>
      <c r="EY13" s="7" t="e">
        <f>IF(M13=#REF!,IF(L13&lt;#REF!,0,1))</f>
        <v>#REF!</v>
      </c>
      <c r="EZ13" s="7" t="e">
        <f>IF(AND(EW13&gt;=21,EW13&lt;&gt;0),EW13,IF(M13&lt;#REF!,"СТОП",EX13+EY13))</f>
        <v>#REF!</v>
      </c>
      <c r="FA13" s="7"/>
      <c r="FB13" s="7">
        <v>15</v>
      </c>
      <c r="FC13" s="7">
        <v>16</v>
      </c>
      <c r="FD13" s="7"/>
      <c r="FE13" s="9">
        <f t="shared" si="136"/>
        <v>0</v>
      </c>
      <c r="FF13" s="9">
        <f t="shared" si="137"/>
        <v>0</v>
      </c>
      <c r="FG13" s="9">
        <f t="shared" si="138"/>
        <v>0</v>
      </c>
      <c r="FH13" s="9">
        <f t="shared" si="139"/>
        <v>0</v>
      </c>
      <c r="FI13" s="9">
        <f t="shared" si="140"/>
        <v>0</v>
      </c>
      <c r="FJ13" s="9">
        <f t="shared" si="141"/>
        <v>0</v>
      </c>
      <c r="FK13" s="9">
        <f t="shared" si="142"/>
        <v>0</v>
      </c>
      <c r="FL13" s="9">
        <f t="shared" si="143"/>
        <v>0</v>
      </c>
      <c r="FM13" s="9">
        <f t="shared" si="144"/>
        <v>0</v>
      </c>
      <c r="FN13" s="9">
        <f t="shared" si="145"/>
        <v>0</v>
      </c>
      <c r="FO13" s="9">
        <f t="shared" si="146"/>
        <v>0</v>
      </c>
      <c r="FP13" s="9">
        <f t="shared" si="147"/>
        <v>0</v>
      </c>
      <c r="FQ13" s="9">
        <f t="shared" si="148"/>
        <v>0</v>
      </c>
      <c r="FR13" s="9">
        <f t="shared" si="149"/>
        <v>0</v>
      </c>
      <c r="FS13" s="9">
        <f t="shared" si="150"/>
        <v>0</v>
      </c>
      <c r="FT13" s="9">
        <f t="shared" si="151"/>
        <v>0</v>
      </c>
      <c r="FU13" s="9">
        <f t="shared" si="152"/>
        <v>0</v>
      </c>
      <c r="FV13" s="9">
        <f t="shared" si="153"/>
        <v>0</v>
      </c>
      <c r="FW13" s="9">
        <f t="shared" si="154"/>
        <v>0</v>
      </c>
      <c r="FX13" s="9">
        <f t="shared" si="155"/>
        <v>0</v>
      </c>
      <c r="FY13" s="9">
        <f t="shared" si="156"/>
        <v>0</v>
      </c>
      <c r="FZ13" s="9">
        <f t="shared" si="157"/>
        <v>0</v>
      </c>
      <c r="GA13" s="9">
        <f t="shared" si="158"/>
        <v>0</v>
      </c>
      <c r="GB13" s="9">
        <f t="shared" si="159"/>
        <v>0</v>
      </c>
      <c r="GC13" s="9">
        <f t="shared" si="160"/>
        <v>0</v>
      </c>
      <c r="GD13" s="9">
        <f t="shared" si="161"/>
        <v>0</v>
      </c>
      <c r="GE13" s="9">
        <f t="shared" si="162"/>
        <v>0</v>
      </c>
      <c r="GF13" s="9">
        <f t="shared" si="163"/>
        <v>0</v>
      </c>
      <c r="GG13" s="9">
        <f t="shared" si="164"/>
        <v>0</v>
      </c>
      <c r="GH13" s="9">
        <f t="shared" si="165"/>
        <v>0</v>
      </c>
      <c r="GI13" s="9">
        <f t="shared" si="166"/>
        <v>0</v>
      </c>
      <c r="GJ13" s="9">
        <f t="shared" si="167"/>
        <v>0</v>
      </c>
      <c r="GK13" s="9">
        <f t="shared" si="168"/>
        <v>0</v>
      </c>
      <c r="GL13" s="9">
        <f t="shared" si="169"/>
        <v>0</v>
      </c>
      <c r="GM13" s="9">
        <f t="shared" si="170"/>
        <v>0</v>
      </c>
      <c r="GN13" s="9">
        <f t="shared" si="171"/>
        <v>0</v>
      </c>
      <c r="GO13" s="9">
        <f t="shared" si="172"/>
        <v>0</v>
      </c>
      <c r="GP13" s="9">
        <f t="shared" si="173"/>
        <v>0</v>
      </c>
      <c r="GQ13" s="9">
        <f t="shared" si="174"/>
        <v>0</v>
      </c>
      <c r="GR13" s="9">
        <f t="shared" si="175"/>
        <v>0</v>
      </c>
      <c r="GS13" s="9">
        <f t="shared" si="176"/>
        <v>0</v>
      </c>
      <c r="GT13" s="9">
        <f t="shared" si="177"/>
        <v>0</v>
      </c>
      <c r="GU13" s="9">
        <f t="shared" si="178"/>
        <v>1</v>
      </c>
      <c r="GV13" s="9">
        <f t="shared" si="179"/>
        <v>0</v>
      </c>
      <c r="GW13" s="9">
        <f t="shared" si="180"/>
        <v>0</v>
      </c>
      <c r="GX13" s="9">
        <f t="shared" si="181"/>
        <v>1</v>
      </c>
      <c r="GY13" s="9">
        <f t="shared" si="182"/>
        <v>0</v>
      </c>
      <c r="GZ13" s="9">
        <f t="shared" si="183"/>
        <v>0</v>
      </c>
      <c r="HA13" s="9">
        <f t="shared" si="184"/>
        <v>0</v>
      </c>
      <c r="HB13" s="9">
        <f t="shared" si="185"/>
        <v>0</v>
      </c>
      <c r="HC13" s="9">
        <f t="shared" si="186"/>
        <v>0</v>
      </c>
      <c r="HD13" s="9">
        <f t="shared" si="187"/>
        <v>0</v>
      </c>
      <c r="HE13" s="9">
        <f t="shared" si="188"/>
        <v>0</v>
      </c>
      <c r="HF13" s="9">
        <f t="shared" si="189"/>
        <v>0</v>
      </c>
      <c r="HG13" s="9">
        <f t="shared" si="190"/>
        <v>0</v>
      </c>
      <c r="HH13" s="9">
        <f t="shared" si="191"/>
        <v>0</v>
      </c>
      <c r="HI13" s="9">
        <f t="shared" si="192"/>
        <v>0</v>
      </c>
      <c r="HJ13" s="9">
        <f t="shared" si="193"/>
        <v>0</v>
      </c>
      <c r="HK13" s="9">
        <f t="shared" si="194"/>
        <v>0</v>
      </c>
      <c r="HL13" s="9">
        <f t="shared" si="195"/>
        <v>0</v>
      </c>
      <c r="HM13" s="9">
        <f t="shared" si="196"/>
        <v>0</v>
      </c>
      <c r="HN13" s="9">
        <f t="shared" si="197"/>
        <v>0</v>
      </c>
      <c r="HO13" s="9">
        <f t="shared" si="198"/>
        <v>0</v>
      </c>
      <c r="HP13" s="9">
        <f t="shared" si="199"/>
        <v>0</v>
      </c>
      <c r="HQ13" s="9">
        <f t="shared" si="200"/>
        <v>0</v>
      </c>
      <c r="HR13" s="9">
        <f t="shared" si="201"/>
        <v>0</v>
      </c>
      <c r="HS13" s="9">
        <f t="shared" si="202"/>
        <v>0</v>
      </c>
      <c r="HT13" s="9">
        <f t="shared" si="203"/>
        <v>0</v>
      </c>
      <c r="HU13" s="9">
        <f t="shared" si="204"/>
        <v>0</v>
      </c>
      <c r="HV13" s="9">
        <f t="shared" si="205"/>
        <v>0</v>
      </c>
      <c r="HW13" s="9">
        <f t="shared" si="206"/>
        <v>0</v>
      </c>
      <c r="HX13" s="9">
        <f t="shared" si="207"/>
        <v>0</v>
      </c>
      <c r="HY13" s="9">
        <f t="shared" si="208"/>
        <v>0</v>
      </c>
      <c r="HZ13" s="9">
        <f t="shared" si="209"/>
        <v>0</v>
      </c>
      <c r="IA13" s="9">
        <f t="shared" si="210"/>
        <v>0</v>
      </c>
      <c r="IB13" s="9">
        <f t="shared" si="211"/>
        <v>0</v>
      </c>
      <c r="IC13" s="9">
        <f t="shared" si="212"/>
        <v>0</v>
      </c>
      <c r="ID13" s="9">
        <f t="shared" si="213"/>
        <v>0</v>
      </c>
      <c r="IE13" s="9">
        <f t="shared" si="214"/>
        <v>0</v>
      </c>
      <c r="IF13" s="9">
        <f t="shared" si="215"/>
        <v>0</v>
      </c>
      <c r="IG13" s="9">
        <f t="shared" si="216"/>
        <v>0</v>
      </c>
      <c r="IH13" s="9">
        <f t="shared" si="217"/>
        <v>0</v>
      </c>
      <c r="II13" s="9">
        <f t="shared" si="218"/>
        <v>0</v>
      </c>
      <c r="IJ13" s="9">
        <f t="shared" si="219"/>
        <v>0</v>
      </c>
      <c r="IK13" s="9">
        <f t="shared" si="220"/>
        <v>0</v>
      </c>
      <c r="IL13" s="9">
        <f t="shared" si="221"/>
        <v>0</v>
      </c>
      <c r="IM13" s="9">
        <f t="shared" si="222"/>
        <v>0</v>
      </c>
      <c r="IN13" s="9">
        <f t="shared" si="223"/>
        <v>0</v>
      </c>
      <c r="IO13" s="9">
        <f t="shared" si="224"/>
        <v>53</v>
      </c>
      <c r="IP13" s="9">
        <f t="shared" si="225"/>
        <v>0</v>
      </c>
      <c r="IQ13" s="9">
        <f t="shared" si="226"/>
        <v>0</v>
      </c>
      <c r="IR13" s="9">
        <f t="shared" si="227"/>
        <v>53</v>
      </c>
      <c r="IS13" s="7"/>
      <c r="IT13" s="7"/>
      <c r="IU13" s="7"/>
      <c r="IV13" s="7"/>
    </row>
    <row r="14" spans="1:256" s="1" customFormat="1" ht="70.5">
      <c r="A14" s="79">
        <v>4</v>
      </c>
      <c r="B14" s="80">
        <v>16</v>
      </c>
      <c r="C14" s="81" t="s">
        <v>60</v>
      </c>
      <c r="D14" s="82" t="s">
        <v>36</v>
      </c>
      <c r="E14" s="83" t="s">
        <v>58</v>
      </c>
      <c r="F14" s="84" t="s">
        <v>61</v>
      </c>
      <c r="G14" s="85" t="s">
        <v>42</v>
      </c>
      <c r="H14" s="80" t="s">
        <v>62</v>
      </c>
      <c r="I14" s="86" t="s">
        <v>1</v>
      </c>
      <c r="J14" s="87">
        <v>0</v>
      </c>
      <c r="K14" s="88">
        <v>4</v>
      </c>
      <c r="L14" s="113">
        <f>LOOKUP(K14,{1,2,3,4,5,6,7,8,9,10,11,12,13,14,15,16,17,18,19,20,21},{25,22,20,18,16,15,14,13,12,11,10,9,8,7,6,5,4,3,2,1,0})</f>
        <v>18</v>
      </c>
      <c r="M14" s="87">
        <f t="shared" si="0"/>
        <v>18</v>
      </c>
      <c r="N14" s="6" t="e">
        <f>#REF!+#REF!</f>
        <v>#REF!</v>
      </c>
      <c r="O14" s="7"/>
      <c r="P14" s="8"/>
      <c r="Q14" s="7">
        <f t="shared" si="1"/>
        <v>0</v>
      </c>
      <c r="R14" s="7">
        <f t="shared" si="2"/>
        <v>0</v>
      </c>
      <c r="S14" s="7">
        <f t="shared" si="3"/>
        <v>0</v>
      </c>
      <c r="T14" s="7">
        <f t="shared" si="4"/>
        <v>0</v>
      </c>
      <c r="U14" s="7">
        <f t="shared" si="5"/>
        <v>0</v>
      </c>
      <c r="V14" s="7">
        <f t="shared" si="6"/>
        <v>0</v>
      </c>
      <c r="W14" s="7">
        <f t="shared" si="7"/>
        <v>0</v>
      </c>
      <c r="X14" s="7">
        <f t="shared" si="8"/>
        <v>0</v>
      </c>
      <c r="Y14" s="7">
        <f t="shared" si="9"/>
        <v>0</v>
      </c>
      <c r="Z14" s="7">
        <f t="shared" si="10"/>
        <v>0</v>
      </c>
      <c r="AA14" s="7">
        <f t="shared" si="11"/>
        <v>0</v>
      </c>
      <c r="AB14" s="7">
        <f t="shared" si="12"/>
        <v>0</v>
      </c>
      <c r="AC14" s="7">
        <f t="shared" si="13"/>
        <v>0</v>
      </c>
      <c r="AD14" s="7">
        <f t="shared" si="14"/>
        <v>0</v>
      </c>
      <c r="AE14" s="7">
        <f t="shared" si="15"/>
        <v>0</v>
      </c>
      <c r="AF14" s="7">
        <f t="shared" si="16"/>
        <v>0</v>
      </c>
      <c r="AG14" s="7">
        <f t="shared" si="17"/>
        <v>0</v>
      </c>
      <c r="AH14" s="7">
        <f t="shared" si="18"/>
        <v>0</v>
      </c>
      <c r="AI14" s="7">
        <f t="shared" si="19"/>
        <v>0</v>
      </c>
      <c r="AJ14" s="7">
        <f t="shared" si="20"/>
        <v>0</v>
      </c>
      <c r="AK14" s="7">
        <f t="shared" si="21"/>
        <v>0</v>
      </c>
      <c r="AL14" s="7">
        <f t="shared" si="22"/>
        <v>0</v>
      </c>
      <c r="AM14" s="7">
        <f t="shared" si="23"/>
        <v>0</v>
      </c>
      <c r="AN14" s="7">
        <f t="shared" si="24"/>
        <v>0</v>
      </c>
      <c r="AO14" s="7">
        <f t="shared" si="25"/>
        <v>0</v>
      </c>
      <c r="AP14" s="7">
        <f t="shared" si="26"/>
        <v>0</v>
      </c>
      <c r="AQ14" s="7">
        <f t="shared" si="27"/>
        <v>0</v>
      </c>
      <c r="AR14" s="7">
        <f t="shared" si="28"/>
        <v>0</v>
      </c>
      <c r="AS14" s="7">
        <f t="shared" si="29"/>
        <v>0</v>
      </c>
      <c r="AT14" s="7">
        <f t="shared" si="30"/>
        <v>0</v>
      </c>
      <c r="AU14" s="7">
        <f t="shared" si="31"/>
        <v>0</v>
      </c>
      <c r="AV14" s="7">
        <f t="shared" si="32"/>
        <v>0</v>
      </c>
      <c r="AW14" s="7">
        <f t="shared" si="33"/>
        <v>0</v>
      </c>
      <c r="AX14" s="7">
        <f t="shared" si="34"/>
        <v>0</v>
      </c>
      <c r="AY14" s="7">
        <f t="shared" si="35"/>
        <v>0</v>
      </c>
      <c r="AZ14" s="7">
        <f t="shared" si="36"/>
        <v>0</v>
      </c>
      <c r="BA14" s="7">
        <f t="shared" si="37"/>
        <v>0</v>
      </c>
      <c r="BB14" s="7">
        <f t="shared" si="38"/>
        <v>0</v>
      </c>
      <c r="BC14" s="7">
        <f t="shared" si="39"/>
        <v>0</v>
      </c>
      <c r="BD14" s="7">
        <f t="shared" si="40"/>
        <v>0</v>
      </c>
      <c r="BE14" s="7">
        <f t="shared" si="41"/>
        <v>3</v>
      </c>
      <c r="BF14" s="7">
        <f t="shared" si="42"/>
        <v>0</v>
      </c>
      <c r="BG14" s="7">
        <f t="shared" si="43"/>
        <v>0</v>
      </c>
      <c r="BH14" s="7">
        <f t="shared" si="44"/>
        <v>0</v>
      </c>
      <c r="BI14" s="7">
        <f t="shared" si="45"/>
        <v>0</v>
      </c>
      <c r="BJ14" s="7">
        <f t="shared" si="46"/>
        <v>3</v>
      </c>
      <c r="BK14" s="7">
        <f t="shared" si="47"/>
        <v>0</v>
      </c>
      <c r="BL14" s="7">
        <f t="shared" si="48"/>
        <v>0</v>
      </c>
      <c r="BM14" s="7">
        <f t="shared" si="49"/>
        <v>0</v>
      </c>
      <c r="BN14" s="7">
        <f t="shared" si="50"/>
        <v>0</v>
      </c>
      <c r="BO14" s="7">
        <f t="shared" si="51"/>
        <v>0</v>
      </c>
      <c r="BP14" s="7">
        <f t="shared" si="52"/>
        <v>0</v>
      </c>
      <c r="BQ14" s="7">
        <f t="shared" si="53"/>
        <v>0</v>
      </c>
      <c r="BR14" s="7">
        <f t="shared" si="54"/>
        <v>0</v>
      </c>
      <c r="BS14" s="7">
        <f t="shared" si="55"/>
        <v>0</v>
      </c>
      <c r="BT14" s="7">
        <f t="shared" si="56"/>
        <v>0</v>
      </c>
      <c r="BU14" s="7">
        <f t="shared" si="57"/>
        <v>0</v>
      </c>
      <c r="BV14" s="7">
        <f t="shared" si="58"/>
        <v>0</v>
      </c>
      <c r="BW14" s="7">
        <f t="shared" si="59"/>
        <v>0</v>
      </c>
      <c r="BX14" s="7">
        <f t="shared" si="60"/>
        <v>0</v>
      </c>
      <c r="BY14" s="7">
        <f t="shared" si="61"/>
        <v>0</v>
      </c>
      <c r="BZ14" s="7">
        <f t="shared" si="62"/>
        <v>0</v>
      </c>
      <c r="CA14" s="7">
        <f t="shared" si="63"/>
        <v>0</v>
      </c>
      <c r="CB14" s="7">
        <f t="shared" si="64"/>
        <v>0</v>
      </c>
      <c r="CC14" s="7">
        <f t="shared" si="65"/>
        <v>0</v>
      </c>
      <c r="CD14" s="7">
        <f t="shared" si="66"/>
        <v>0</v>
      </c>
      <c r="CE14" s="7">
        <f t="shared" si="67"/>
        <v>0</v>
      </c>
      <c r="CF14" s="7">
        <f t="shared" si="68"/>
        <v>0</v>
      </c>
      <c r="CG14" s="7">
        <f t="shared" si="69"/>
        <v>0</v>
      </c>
      <c r="CH14" s="7">
        <f t="shared" si="70"/>
        <v>0</v>
      </c>
      <c r="CI14" s="7">
        <f t="shared" si="71"/>
        <v>0</v>
      </c>
      <c r="CJ14" s="7">
        <f t="shared" si="72"/>
        <v>0</v>
      </c>
      <c r="CK14" s="7">
        <f t="shared" si="73"/>
        <v>0</v>
      </c>
      <c r="CL14" s="7">
        <f t="shared" si="74"/>
        <v>0</v>
      </c>
      <c r="CM14" s="7">
        <f t="shared" si="75"/>
        <v>0</v>
      </c>
      <c r="CN14" s="7">
        <f t="shared" si="76"/>
        <v>0</v>
      </c>
      <c r="CO14" s="7">
        <f t="shared" si="77"/>
        <v>0</v>
      </c>
      <c r="CP14" s="7">
        <f t="shared" si="78"/>
        <v>0</v>
      </c>
      <c r="CQ14" s="7">
        <f t="shared" si="79"/>
        <v>0</v>
      </c>
      <c r="CR14" s="7">
        <f t="shared" si="80"/>
        <v>0</v>
      </c>
      <c r="CS14" s="7">
        <f t="shared" si="81"/>
        <v>0</v>
      </c>
      <c r="CT14" s="7">
        <f t="shared" si="82"/>
        <v>0</v>
      </c>
      <c r="CU14" s="7">
        <f t="shared" si="83"/>
        <v>0</v>
      </c>
      <c r="CV14" s="7">
        <f t="shared" si="84"/>
        <v>0</v>
      </c>
      <c r="CW14" s="7">
        <f t="shared" si="85"/>
        <v>0</v>
      </c>
      <c r="CX14" s="7">
        <f t="shared" si="86"/>
        <v>0</v>
      </c>
      <c r="CY14" s="7">
        <f t="shared" si="87"/>
        <v>0</v>
      </c>
      <c r="CZ14" s="7">
        <f t="shared" si="88"/>
        <v>0</v>
      </c>
      <c r="DA14" s="7">
        <f t="shared" si="89"/>
        <v>0</v>
      </c>
      <c r="DB14" s="7">
        <f t="shared" si="90"/>
        <v>0</v>
      </c>
      <c r="DC14" s="7">
        <f t="shared" si="91"/>
        <v>0</v>
      </c>
      <c r="DD14" s="7">
        <f t="shared" si="92"/>
        <v>0</v>
      </c>
      <c r="DE14" s="7">
        <f t="shared" si="93"/>
        <v>0</v>
      </c>
      <c r="DF14" s="7">
        <f t="shared" si="94"/>
        <v>0</v>
      </c>
      <c r="DG14" s="7">
        <f t="shared" si="95"/>
        <v>0</v>
      </c>
      <c r="DH14" s="7">
        <f t="shared" si="96"/>
        <v>0</v>
      </c>
      <c r="DI14" s="7">
        <f t="shared" si="97"/>
        <v>0</v>
      </c>
      <c r="DJ14" s="7">
        <f t="shared" si="98"/>
        <v>0</v>
      </c>
      <c r="DK14" s="7">
        <f t="shared" si="99"/>
        <v>0</v>
      </c>
      <c r="DL14" s="7">
        <f t="shared" si="100"/>
        <v>0</v>
      </c>
      <c r="DM14" s="7">
        <f t="shared" si="101"/>
        <v>0</v>
      </c>
      <c r="DN14" s="7">
        <f t="shared" si="102"/>
        <v>0</v>
      </c>
      <c r="DO14" s="7">
        <f t="shared" si="103"/>
        <v>0</v>
      </c>
      <c r="DP14" s="7">
        <f t="shared" si="104"/>
        <v>0</v>
      </c>
      <c r="DQ14" s="7">
        <f t="shared" si="105"/>
        <v>0</v>
      </c>
      <c r="DR14" s="7">
        <f t="shared" si="106"/>
        <v>0</v>
      </c>
      <c r="DS14" s="7">
        <f t="shared" si="107"/>
        <v>23</v>
      </c>
      <c r="DT14" s="7">
        <f t="shared" si="108"/>
        <v>0</v>
      </c>
      <c r="DU14" s="7">
        <f t="shared" si="109"/>
        <v>0</v>
      </c>
      <c r="DV14" s="7">
        <f t="shared" si="110"/>
        <v>0</v>
      </c>
      <c r="DW14" s="7">
        <f t="shared" si="111"/>
        <v>0</v>
      </c>
      <c r="DX14" s="7">
        <f t="shared" si="112"/>
        <v>0</v>
      </c>
      <c r="DY14" s="7">
        <f t="shared" si="113"/>
        <v>0</v>
      </c>
      <c r="DZ14" s="7">
        <f t="shared" si="114"/>
        <v>0</v>
      </c>
      <c r="EA14" s="7">
        <f t="shared" si="115"/>
        <v>0</v>
      </c>
      <c r="EB14" s="7">
        <f t="shared" si="116"/>
        <v>0</v>
      </c>
      <c r="EC14" s="7">
        <f t="shared" si="117"/>
        <v>0</v>
      </c>
      <c r="ED14" s="7">
        <f t="shared" si="118"/>
        <v>0</v>
      </c>
      <c r="EE14" s="7">
        <f t="shared" si="119"/>
        <v>0</v>
      </c>
      <c r="EF14" s="7">
        <f t="shared" si="120"/>
        <v>0</v>
      </c>
      <c r="EG14" s="7">
        <f t="shared" si="121"/>
        <v>0</v>
      </c>
      <c r="EH14" s="7">
        <f t="shared" si="122"/>
        <v>0</v>
      </c>
      <c r="EI14" s="7">
        <f t="shared" si="123"/>
        <v>0</v>
      </c>
      <c r="EJ14" s="7">
        <f t="shared" si="124"/>
        <v>0</v>
      </c>
      <c r="EK14" s="7">
        <f t="shared" si="125"/>
        <v>0</v>
      </c>
      <c r="EL14" s="7">
        <f t="shared" si="126"/>
        <v>0</v>
      </c>
      <c r="EM14" s="7">
        <f t="shared" si="127"/>
        <v>0</v>
      </c>
      <c r="EN14" s="7">
        <f t="shared" si="128"/>
        <v>0</v>
      </c>
      <c r="EO14" s="7">
        <f t="shared" si="129"/>
        <v>0</v>
      </c>
      <c r="EP14" s="7">
        <f t="shared" si="130"/>
        <v>0</v>
      </c>
      <c r="EQ14" s="7">
        <f t="shared" si="131"/>
        <v>0</v>
      </c>
      <c r="ER14" s="7">
        <f t="shared" si="132"/>
        <v>23</v>
      </c>
      <c r="ES14" s="7"/>
      <c r="ET14" s="7" t="str">
        <f t="shared" si="133"/>
        <v>Ноль</v>
      </c>
      <c r="EU14" s="7">
        <f t="shared" si="134"/>
        <v>18</v>
      </c>
      <c r="EV14" s="7"/>
      <c r="EW14" s="7">
        <f t="shared" si="135"/>
        <v>18</v>
      </c>
      <c r="EX14" s="7" t="e">
        <f>IF(M14=#REF!,IF(L14&lt;#REF!,#REF!,FB14),#REF!)</f>
        <v>#REF!</v>
      </c>
      <c r="EY14" s="7" t="e">
        <f>IF(M14=#REF!,IF(L14&lt;#REF!,0,1))</f>
        <v>#REF!</v>
      </c>
      <c r="EZ14" s="7" t="e">
        <f>IF(AND(EW14&gt;=21,EW14&lt;&gt;0),EW14,IF(M14&lt;#REF!,"СТОП",EX14+EY14))</f>
        <v>#REF!</v>
      </c>
      <c r="FA14" s="7"/>
      <c r="FB14" s="7">
        <v>15</v>
      </c>
      <c r="FC14" s="7">
        <v>16</v>
      </c>
      <c r="FD14" s="7"/>
      <c r="FE14" s="9">
        <f t="shared" si="136"/>
        <v>0</v>
      </c>
      <c r="FF14" s="9">
        <f t="shared" si="137"/>
        <v>0</v>
      </c>
      <c r="FG14" s="9">
        <f t="shared" si="138"/>
        <v>0</v>
      </c>
      <c r="FH14" s="9">
        <f t="shared" si="139"/>
        <v>0</v>
      </c>
      <c r="FI14" s="9">
        <f t="shared" si="140"/>
        <v>0</v>
      </c>
      <c r="FJ14" s="9">
        <f t="shared" si="141"/>
        <v>0</v>
      </c>
      <c r="FK14" s="9">
        <f t="shared" si="142"/>
        <v>0</v>
      </c>
      <c r="FL14" s="9">
        <f t="shared" si="143"/>
        <v>0</v>
      </c>
      <c r="FM14" s="9">
        <f t="shared" si="144"/>
        <v>0</v>
      </c>
      <c r="FN14" s="9">
        <f t="shared" si="145"/>
        <v>0</v>
      </c>
      <c r="FO14" s="9">
        <f t="shared" si="146"/>
        <v>0</v>
      </c>
      <c r="FP14" s="9">
        <f t="shared" si="147"/>
        <v>0</v>
      </c>
      <c r="FQ14" s="9">
        <f t="shared" si="148"/>
        <v>0</v>
      </c>
      <c r="FR14" s="9">
        <f t="shared" si="149"/>
        <v>0</v>
      </c>
      <c r="FS14" s="9">
        <f t="shared" si="150"/>
        <v>0</v>
      </c>
      <c r="FT14" s="9">
        <f t="shared" si="151"/>
        <v>0</v>
      </c>
      <c r="FU14" s="9">
        <f t="shared" si="152"/>
        <v>0</v>
      </c>
      <c r="FV14" s="9">
        <f t="shared" si="153"/>
        <v>0</v>
      </c>
      <c r="FW14" s="9">
        <f t="shared" si="154"/>
        <v>0</v>
      </c>
      <c r="FX14" s="9">
        <f t="shared" si="155"/>
        <v>0</v>
      </c>
      <c r="FY14" s="9">
        <f t="shared" si="156"/>
        <v>0</v>
      </c>
      <c r="FZ14" s="9">
        <f t="shared" si="157"/>
        <v>0</v>
      </c>
      <c r="GA14" s="9">
        <f t="shared" si="158"/>
        <v>0</v>
      </c>
      <c r="GB14" s="9">
        <f t="shared" si="159"/>
        <v>0</v>
      </c>
      <c r="GC14" s="9">
        <f t="shared" si="160"/>
        <v>0</v>
      </c>
      <c r="GD14" s="9">
        <f t="shared" si="161"/>
        <v>0</v>
      </c>
      <c r="GE14" s="9">
        <f t="shared" si="162"/>
        <v>0</v>
      </c>
      <c r="GF14" s="9">
        <f t="shared" si="163"/>
        <v>0</v>
      </c>
      <c r="GG14" s="9">
        <f t="shared" si="164"/>
        <v>0</v>
      </c>
      <c r="GH14" s="9">
        <f t="shared" si="165"/>
        <v>0</v>
      </c>
      <c r="GI14" s="9">
        <f t="shared" si="166"/>
        <v>0</v>
      </c>
      <c r="GJ14" s="9">
        <f t="shared" si="167"/>
        <v>0</v>
      </c>
      <c r="GK14" s="9">
        <f t="shared" si="168"/>
        <v>0</v>
      </c>
      <c r="GL14" s="9">
        <f t="shared" si="169"/>
        <v>0</v>
      </c>
      <c r="GM14" s="9">
        <f t="shared" si="170"/>
        <v>0</v>
      </c>
      <c r="GN14" s="9">
        <f t="shared" si="171"/>
        <v>0</v>
      </c>
      <c r="GO14" s="9">
        <f t="shared" si="172"/>
        <v>0</v>
      </c>
      <c r="GP14" s="9">
        <f t="shared" si="173"/>
        <v>0</v>
      </c>
      <c r="GQ14" s="9">
        <f t="shared" si="174"/>
        <v>0</v>
      </c>
      <c r="GR14" s="9">
        <f t="shared" si="175"/>
        <v>0</v>
      </c>
      <c r="GS14" s="9">
        <f t="shared" si="176"/>
        <v>3</v>
      </c>
      <c r="GT14" s="9">
        <f t="shared" si="177"/>
        <v>0</v>
      </c>
      <c r="GU14" s="9">
        <f t="shared" si="178"/>
        <v>0</v>
      </c>
      <c r="GV14" s="9">
        <f t="shared" si="179"/>
        <v>0</v>
      </c>
      <c r="GW14" s="9">
        <f t="shared" si="180"/>
        <v>0</v>
      </c>
      <c r="GX14" s="9">
        <f t="shared" si="181"/>
        <v>3</v>
      </c>
      <c r="GY14" s="9">
        <f t="shared" si="182"/>
        <v>0</v>
      </c>
      <c r="GZ14" s="9">
        <f t="shared" si="183"/>
        <v>0</v>
      </c>
      <c r="HA14" s="9">
        <f t="shared" si="184"/>
        <v>0</v>
      </c>
      <c r="HB14" s="9">
        <f t="shared" si="185"/>
        <v>0</v>
      </c>
      <c r="HC14" s="9">
        <f t="shared" si="186"/>
        <v>0</v>
      </c>
      <c r="HD14" s="9">
        <f t="shared" si="187"/>
        <v>0</v>
      </c>
      <c r="HE14" s="9">
        <f t="shared" si="188"/>
        <v>0</v>
      </c>
      <c r="HF14" s="9">
        <f t="shared" si="189"/>
        <v>0</v>
      </c>
      <c r="HG14" s="9">
        <f t="shared" si="190"/>
        <v>0</v>
      </c>
      <c r="HH14" s="9">
        <f t="shared" si="191"/>
        <v>0</v>
      </c>
      <c r="HI14" s="9">
        <f t="shared" si="192"/>
        <v>0</v>
      </c>
      <c r="HJ14" s="9">
        <f t="shared" si="193"/>
        <v>0</v>
      </c>
      <c r="HK14" s="9">
        <f t="shared" si="194"/>
        <v>0</v>
      </c>
      <c r="HL14" s="9">
        <f t="shared" si="195"/>
        <v>0</v>
      </c>
      <c r="HM14" s="9">
        <f t="shared" si="196"/>
        <v>0</v>
      </c>
      <c r="HN14" s="9">
        <f t="shared" si="197"/>
        <v>0</v>
      </c>
      <c r="HO14" s="9">
        <f t="shared" si="198"/>
        <v>0</v>
      </c>
      <c r="HP14" s="9">
        <f t="shared" si="199"/>
        <v>0</v>
      </c>
      <c r="HQ14" s="9">
        <f t="shared" si="200"/>
        <v>0</v>
      </c>
      <c r="HR14" s="9">
        <f t="shared" si="201"/>
        <v>0</v>
      </c>
      <c r="HS14" s="9">
        <f t="shared" si="202"/>
        <v>0</v>
      </c>
      <c r="HT14" s="9">
        <f t="shared" si="203"/>
        <v>0</v>
      </c>
      <c r="HU14" s="9">
        <f t="shared" si="204"/>
        <v>0</v>
      </c>
      <c r="HV14" s="9">
        <f t="shared" si="205"/>
        <v>0</v>
      </c>
      <c r="HW14" s="9">
        <f t="shared" si="206"/>
        <v>0</v>
      </c>
      <c r="HX14" s="9">
        <f t="shared" si="207"/>
        <v>0</v>
      </c>
      <c r="HY14" s="9">
        <f t="shared" si="208"/>
        <v>0</v>
      </c>
      <c r="HZ14" s="9">
        <f t="shared" si="209"/>
        <v>0</v>
      </c>
      <c r="IA14" s="9">
        <f t="shared" si="210"/>
        <v>0</v>
      </c>
      <c r="IB14" s="9">
        <f t="shared" si="211"/>
        <v>0</v>
      </c>
      <c r="IC14" s="9">
        <f t="shared" si="212"/>
        <v>0</v>
      </c>
      <c r="ID14" s="9">
        <f t="shared" si="213"/>
        <v>0</v>
      </c>
      <c r="IE14" s="9">
        <f t="shared" si="214"/>
        <v>0</v>
      </c>
      <c r="IF14" s="9">
        <f t="shared" si="215"/>
        <v>0</v>
      </c>
      <c r="IG14" s="9">
        <f t="shared" si="216"/>
        <v>0</v>
      </c>
      <c r="IH14" s="9">
        <f t="shared" si="217"/>
        <v>0</v>
      </c>
      <c r="II14" s="9">
        <f t="shared" si="218"/>
        <v>0</v>
      </c>
      <c r="IJ14" s="9">
        <f t="shared" si="219"/>
        <v>0</v>
      </c>
      <c r="IK14" s="9">
        <f t="shared" si="220"/>
        <v>0</v>
      </c>
      <c r="IL14" s="9">
        <f t="shared" si="221"/>
        <v>0</v>
      </c>
      <c r="IM14" s="9">
        <f t="shared" si="222"/>
        <v>58</v>
      </c>
      <c r="IN14" s="9">
        <f t="shared" si="223"/>
        <v>0</v>
      </c>
      <c r="IO14" s="9">
        <f t="shared" si="224"/>
        <v>0</v>
      </c>
      <c r="IP14" s="9">
        <f t="shared" si="225"/>
        <v>0</v>
      </c>
      <c r="IQ14" s="9">
        <f t="shared" si="226"/>
        <v>0</v>
      </c>
      <c r="IR14" s="9">
        <f t="shared" si="227"/>
        <v>58</v>
      </c>
      <c r="IS14" s="7"/>
      <c r="IT14" s="7"/>
      <c r="IU14" s="7"/>
      <c r="IV14" s="7"/>
    </row>
    <row r="15" spans="1:256" s="1" customFormat="1" ht="70.5">
      <c r="A15" s="79">
        <v>5</v>
      </c>
      <c r="B15" s="80">
        <v>151</v>
      </c>
      <c r="C15" s="81" t="s">
        <v>67</v>
      </c>
      <c r="D15" s="82" t="s">
        <v>36</v>
      </c>
      <c r="E15" s="83" t="s">
        <v>58</v>
      </c>
      <c r="F15" s="91" t="s">
        <v>61</v>
      </c>
      <c r="G15" s="81" t="s">
        <v>42</v>
      </c>
      <c r="H15" s="80" t="s">
        <v>68</v>
      </c>
      <c r="I15" s="86" t="s">
        <v>1</v>
      </c>
      <c r="J15" s="87">
        <v>0</v>
      </c>
      <c r="K15" s="88">
        <v>5</v>
      </c>
      <c r="L15" s="113">
        <f>LOOKUP(K15,{1,2,3,4,5,6,7,8,9,10,11,12,13,14,15,16,17,18,19,20,21},{25,22,20,18,16,15,14,13,12,11,10,9,8,7,6,5,4,3,2,1,0})</f>
        <v>16</v>
      </c>
      <c r="M15" s="87">
        <f t="shared" si="0"/>
        <v>16</v>
      </c>
      <c r="N15" s="6" t="e">
        <f>#REF!+#REF!</f>
        <v>#REF!</v>
      </c>
      <c r="O15" s="7"/>
      <c r="P15" s="8"/>
      <c r="Q15" s="7">
        <f t="shared" si="1"/>
        <v>0</v>
      </c>
      <c r="R15" s="7">
        <f t="shared" si="2"/>
        <v>0</v>
      </c>
      <c r="S15" s="7">
        <f t="shared" si="3"/>
        <v>0</v>
      </c>
      <c r="T15" s="7">
        <f t="shared" si="4"/>
        <v>0</v>
      </c>
      <c r="U15" s="7">
        <f t="shared" si="5"/>
        <v>0</v>
      </c>
      <c r="V15" s="7">
        <f t="shared" si="6"/>
        <v>0</v>
      </c>
      <c r="W15" s="7">
        <f t="shared" si="7"/>
        <v>0</v>
      </c>
      <c r="X15" s="7">
        <f t="shared" si="8"/>
        <v>0</v>
      </c>
      <c r="Y15" s="7">
        <f t="shared" si="9"/>
        <v>0</v>
      </c>
      <c r="Z15" s="7">
        <f t="shared" si="10"/>
        <v>0</v>
      </c>
      <c r="AA15" s="7">
        <f t="shared" si="11"/>
        <v>0</v>
      </c>
      <c r="AB15" s="7">
        <f t="shared" si="12"/>
        <v>0</v>
      </c>
      <c r="AC15" s="7">
        <f t="shared" si="13"/>
        <v>0</v>
      </c>
      <c r="AD15" s="7">
        <f t="shared" si="14"/>
        <v>0</v>
      </c>
      <c r="AE15" s="7">
        <f t="shared" si="15"/>
        <v>0</v>
      </c>
      <c r="AF15" s="7">
        <f t="shared" si="16"/>
        <v>0</v>
      </c>
      <c r="AG15" s="7">
        <f t="shared" si="17"/>
        <v>0</v>
      </c>
      <c r="AH15" s="7">
        <f t="shared" si="18"/>
        <v>0</v>
      </c>
      <c r="AI15" s="7">
        <f t="shared" si="19"/>
        <v>0</v>
      </c>
      <c r="AJ15" s="7">
        <f t="shared" si="20"/>
        <v>0</v>
      </c>
      <c r="AK15" s="7">
        <f t="shared" si="21"/>
        <v>0</v>
      </c>
      <c r="AL15" s="7">
        <f t="shared" si="22"/>
        <v>0</v>
      </c>
      <c r="AM15" s="7">
        <f t="shared" si="23"/>
        <v>0</v>
      </c>
      <c r="AN15" s="7">
        <f t="shared" si="24"/>
        <v>0</v>
      </c>
      <c r="AO15" s="7">
        <f t="shared" si="25"/>
        <v>0</v>
      </c>
      <c r="AP15" s="7">
        <f t="shared" si="26"/>
        <v>0</v>
      </c>
      <c r="AQ15" s="7">
        <f t="shared" si="27"/>
        <v>0</v>
      </c>
      <c r="AR15" s="7">
        <f t="shared" si="28"/>
        <v>0</v>
      </c>
      <c r="AS15" s="7">
        <f t="shared" si="29"/>
        <v>0</v>
      </c>
      <c r="AT15" s="7">
        <f t="shared" si="30"/>
        <v>0</v>
      </c>
      <c r="AU15" s="7">
        <f t="shared" si="31"/>
        <v>0</v>
      </c>
      <c r="AV15" s="7">
        <f t="shared" si="32"/>
        <v>0</v>
      </c>
      <c r="AW15" s="7">
        <f t="shared" si="33"/>
        <v>0</v>
      </c>
      <c r="AX15" s="7">
        <f t="shared" si="34"/>
        <v>0</v>
      </c>
      <c r="AY15" s="7">
        <f t="shared" si="35"/>
        <v>0</v>
      </c>
      <c r="AZ15" s="7">
        <f t="shared" si="36"/>
        <v>0</v>
      </c>
      <c r="BA15" s="7">
        <f t="shared" si="37"/>
        <v>0</v>
      </c>
      <c r="BB15" s="7">
        <f t="shared" si="38"/>
        <v>0</v>
      </c>
      <c r="BC15" s="7">
        <f t="shared" si="39"/>
        <v>5</v>
      </c>
      <c r="BD15" s="7">
        <f t="shared" si="40"/>
        <v>0</v>
      </c>
      <c r="BE15" s="7">
        <f t="shared" si="41"/>
        <v>0</v>
      </c>
      <c r="BF15" s="7">
        <f t="shared" si="42"/>
        <v>0</v>
      </c>
      <c r="BG15" s="7">
        <f t="shared" si="43"/>
        <v>0</v>
      </c>
      <c r="BH15" s="7">
        <f t="shared" si="44"/>
        <v>0</v>
      </c>
      <c r="BI15" s="7">
        <f t="shared" si="45"/>
        <v>0</v>
      </c>
      <c r="BJ15" s="7">
        <f t="shared" si="46"/>
        <v>5</v>
      </c>
      <c r="BK15" s="7">
        <f t="shared" si="47"/>
        <v>0</v>
      </c>
      <c r="BL15" s="7">
        <f t="shared" si="48"/>
        <v>0</v>
      </c>
      <c r="BM15" s="7">
        <f t="shared" si="49"/>
        <v>0</v>
      </c>
      <c r="BN15" s="7">
        <f t="shared" si="50"/>
        <v>0</v>
      </c>
      <c r="BO15" s="7">
        <f t="shared" si="51"/>
        <v>0</v>
      </c>
      <c r="BP15" s="7">
        <f t="shared" si="52"/>
        <v>0</v>
      </c>
      <c r="BQ15" s="7">
        <f t="shared" si="53"/>
        <v>0</v>
      </c>
      <c r="BR15" s="7">
        <f t="shared" si="54"/>
        <v>0</v>
      </c>
      <c r="BS15" s="7">
        <f t="shared" si="55"/>
        <v>0</v>
      </c>
      <c r="BT15" s="7">
        <f t="shared" si="56"/>
        <v>0</v>
      </c>
      <c r="BU15" s="7">
        <f t="shared" si="57"/>
        <v>0</v>
      </c>
      <c r="BV15" s="7">
        <f t="shared" si="58"/>
        <v>0</v>
      </c>
      <c r="BW15" s="7">
        <f t="shared" si="59"/>
        <v>0</v>
      </c>
      <c r="BX15" s="7">
        <f t="shared" si="60"/>
        <v>0</v>
      </c>
      <c r="BY15" s="7">
        <f t="shared" si="61"/>
        <v>0</v>
      </c>
      <c r="BZ15" s="7">
        <f t="shared" si="62"/>
        <v>0</v>
      </c>
      <c r="CA15" s="7">
        <f t="shared" si="63"/>
        <v>0</v>
      </c>
      <c r="CB15" s="7">
        <f t="shared" si="64"/>
        <v>0</v>
      </c>
      <c r="CC15" s="7">
        <f t="shared" si="65"/>
        <v>0</v>
      </c>
      <c r="CD15" s="7">
        <f t="shared" si="66"/>
        <v>0</v>
      </c>
      <c r="CE15" s="7">
        <f t="shared" si="67"/>
        <v>0</v>
      </c>
      <c r="CF15" s="7">
        <f t="shared" si="68"/>
        <v>0</v>
      </c>
      <c r="CG15" s="7">
        <f t="shared" si="69"/>
        <v>0</v>
      </c>
      <c r="CH15" s="7">
        <f t="shared" si="70"/>
        <v>0</v>
      </c>
      <c r="CI15" s="7">
        <f t="shared" si="71"/>
        <v>0</v>
      </c>
      <c r="CJ15" s="7">
        <f t="shared" si="72"/>
        <v>0</v>
      </c>
      <c r="CK15" s="7">
        <f t="shared" si="73"/>
        <v>0</v>
      </c>
      <c r="CL15" s="7">
        <f t="shared" si="74"/>
        <v>0</v>
      </c>
      <c r="CM15" s="7">
        <f t="shared" si="75"/>
        <v>0</v>
      </c>
      <c r="CN15" s="7">
        <f t="shared" si="76"/>
        <v>0</v>
      </c>
      <c r="CO15" s="7">
        <f t="shared" si="77"/>
        <v>0</v>
      </c>
      <c r="CP15" s="7">
        <f t="shared" si="78"/>
        <v>0</v>
      </c>
      <c r="CQ15" s="7">
        <f t="shared" si="79"/>
        <v>0</v>
      </c>
      <c r="CR15" s="7">
        <f t="shared" si="80"/>
        <v>0</v>
      </c>
      <c r="CS15" s="7">
        <f t="shared" si="81"/>
        <v>0</v>
      </c>
      <c r="CT15" s="7">
        <f t="shared" si="82"/>
        <v>0</v>
      </c>
      <c r="CU15" s="7">
        <f t="shared" si="83"/>
        <v>0</v>
      </c>
      <c r="CV15" s="7">
        <f t="shared" si="84"/>
        <v>0</v>
      </c>
      <c r="CW15" s="7">
        <f t="shared" si="85"/>
        <v>0</v>
      </c>
      <c r="CX15" s="7">
        <f t="shared" si="86"/>
        <v>0</v>
      </c>
      <c r="CY15" s="7">
        <f t="shared" si="87"/>
        <v>0</v>
      </c>
      <c r="CZ15" s="7">
        <f t="shared" si="88"/>
        <v>0</v>
      </c>
      <c r="DA15" s="7">
        <f t="shared" si="89"/>
        <v>0</v>
      </c>
      <c r="DB15" s="7">
        <f t="shared" si="90"/>
        <v>0</v>
      </c>
      <c r="DC15" s="7">
        <f t="shared" si="91"/>
        <v>0</v>
      </c>
      <c r="DD15" s="7">
        <f t="shared" si="92"/>
        <v>0</v>
      </c>
      <c r="DE15" s="7">
        <f t="shared" si="93"/>
        <v>0</v>
      </c>
      <c r="DF15" s="7">
        <f t="shared" si="94"/>
        <v>0</v>
      </c>
      <c r="DG15" s="7">
        <f t="shared" si="95"/>
        <v>0</v>
      </c>
      <c r="DH15" s="7">
        <f t="shared" si="96"/>
        <v>0</v>
      </c>
      <c r="DI15" s="7">
        <f t="shared" si="97"/>
        <v>0</v>
      </c>
      <c r="DJ15" s="7">
        <f t="shared" si="98"/>
        <v>0</v>
      </c>
      <c r="DK15" s="7">
        <f t="shared" si="99"/>
        <v>0</v>
      </c>
      <c r="DL15" s="7">
        <f t="shared" si="100"/>
        <v>0</v>
      </c>
      <c r="DM15" s="7">
        <f t="shared" si="101"/>
        <v>0</v>
      </c>
      <c r="DN15" s="7">
        <f t="shared" si="102"/>
        <v>0</v>
      </c>
      <c r="DO15" s="7">
        <f t="shared" si="103"/>
        <v>0</v>
      </c>
      <c r="DP15" s="7">
        <f t="shared" si="104"/>
        <v>0</v>
      </c>
      <c r="DQ15" s="7">
        <f t="shared" si="105"/>
        <v>25</v>
      </c>
      <c r="DR15" s="7">
        <f t="shared" si="106"/>
        <v>0</v>
      </c>
      <c r="DS15" s="7">
        <f t="shared" si="107"/>
        <v>0</v>
      </c>
      <c r="DT15" s="7">
        <f t="shared" si="108"/>
        <v>0</v>
      </c>
      <c r="DU15" s="7">
        <f t="shared" si="109"/>
        <v>0</v>
      </c>
      <c r="DV15" s="7">
        <f t="shared" si="110"/>
        <v>0</v>
      </c>
      <c r="DW15" s="7">
        <f t="shared" si="111"/>
        <v>0</v>
      </c>
      <c r="DX15" s="7">
        <f t="shared" si="112"/>
        <v>0</v>
      </c>
      <c r="DY15" s="7">
        <f t="shared" si="113"/>
        <v>0</v>
      </c>
      <c r="DZ15" s="7">
        <f t="shared" si="114"/>
        <v>0</v>
      </c>
      <c r="EA15" s="7">
        <f t="shared" si="115"/>
        <v>0</v>
      </c>
      <c r="EB15" s="7">
        <f t="shared" si="116"/>
        <v>0</v>
      </c>
      <c r="EC15" s="7">
        <f t="shared" si="117"/>
        <v>0</v>
      </c>
      <c r="ED15" s="7">
        <f t="shared" si="118"/>
        <v>0</v>
      </c>
      <c r="EE15" s="7">
        <f t="shared" si="119"/>
        <v>0</v>
      </c>
      <c r="EF15" s="7">
        <f t="shared" si="120"/>
        <v>0</v>
      </c>
      <c r="EG15" s="7">
        <f t="shared" si="121"/>
        <v>0</v>
      </c>
      <c r="EH15" s="7">
        <f t="shared" si="122"/>
        <v>0</v>
      </c>
      <c r="EI15" s="7">
        <f t="shared" si="123"/>
        <v>0</v>
      </c>
      <c r="EJ15" s="7">
        <f t="shared" si="124"/>
        <v>0</v>
      </c>
      <c r="EK15" s="7">
        <f t="shared" si="125"/>
        <v>0</v>
      </c>
      <c r="EL15" s="7">
        <f t="shared" si="126"/>
        <v>0</v>
      </c>
      <c r="EM15" s="7">
        <f t="shared" si="127"/>
        <v>0</v>
      </c>
      <c r="EN15" s="7">
        <f t="shared" si="128"/>
        <v>0</v>
      </c>
      <c r="EO15" s="7">
        <f t="shared" si="129"/>
        <v>0</v>
      </c>
      <c r="EP15" s="7">
        <f t="shared" si="130"/>
        <v>0</v>
      </c>
      <c r="EQ15" s="7">
        <f t="shared" si="131"/>
        <v>0</v>
      </c>
      <c r="ER15" s="7">
        <f t="shared" si="132"/>
        <v>25</v>
      </c>
      <c r="ES15" s="7"/>
      <c r="ET15" s="7" t="str">
        <f t="shared" si="133"/>
        <v>Ноль</v>
      </c>
      <c r="EU15" s="7">
        <f t="shared" si="134"/>
        <v>16</v>
      </c>
      <c r="EV15" s="7"/>
      <c r="EW15" s="7">
        <f t="shared" si="135"/>
        <v>16</v>
      </c>
      <c r="EX15" s="7" t="e">
        <f>IF(M15=#REF!,IF(L15&lt;#REF!,#REF!,FB15),#REF!)</f>
        <v>#REF!</v>
      </c>
      <c r="EY15" s="7" t="e">
        <f>IF(M15=#REF!,IF(L15&lt;#REF!,0,1))</f>
        <v>#REF!</v>
      </c>
      <c r="EZ15" s="7" t="e">
        <f>IF(AND(EW15&gt;=21,EW15&lt;&gt;0),EW15,IF(M15&lt;#REF!,"СТОП",EX15+EY15))</f>
        <v>#REF!</v>
      </c>
      <c r="FA15" s="7"/>
      <c r="FB15" s="7">
        <v>15</v>
      </c>
      <c r="FC15" s="7">
        <v>16</v>
      </c>
      <c r="FD15" s="7"/>
      <c r="FE15" s="9">
        <f t="shared" si="136"/>
        <v>0</v>
      </c>
      <c r="FF15" s="9">
        <f t="shared" si="137"/>
        <v>0</v>
      </c>
      <c r="FG15" s="9">
        <f t="shared" si="138"/>
        <v>0</v>
      </c>
      <c r="FH15" s="9">
        <f t="shared" si="139"/>
        <v>0</v>
      </c>
      <c r="FI15" s="9">
        <f t="shared" si="140"/>
        <v>0</v>
      </c>
      <c r="FJ15" s="9">
        <f t="shared" si="141"/>
        <v>0</v>
      </c>
      <c r="FK15" s="9">
        <f t="shared" si="142"/>
        <v>0</v>
      </c>
      <c r="FL15" s="9">
        <f t="shared" si="143"/>
        <v>0</v>
      </c>
      <c r="FM15" s="9">
        <f t="shared" si="144"/>
        <v>0</v>
      </c>
      <c r="FN15" s="9">
        <f t="shared" si="145"/>
        <v>0</v>
      </c>
      <c r="FO15" s="9">
        <f t="shared" si="146"/>
        <v>0</v>
      </c>
      <c r="FP15" s="9">
        <f t="shared" si="147"/>
        <v>0</v>
      </c>
      <c r="FQ15" s="9">
        <f t="shared" si="148"/>
        <v>0</v>
      </c>
      <c r="FR15" s="9">
        <f t="shared" si="149"/>
        <v>0</v>
      </c>
      <c r="FS15" s="9">
        <f t="shared" si="150"/>
        <v>0</v>
      </c>
      <c r="FT15" s="9">
        <f t="shared" si="151"/>
        <v>0</v>
      </c>
      <c r="FU15" s="9">
        <f t="shared" si="152"/>
        <v>0</v>
      </c>
      <c r="FV15" s="9">
        <f t="shared" si="153"/>
        <v>0</v>
      </c>
      <c r="FW15" s="9">
        <f t="shared" si="154"/>
        <v>0</v>
      </c>
      <c r="FX15" s="9">
        <f t="shared" si="155"/>
        <v>0</v>
      </c>
      <c r="FY15" s="9">
        <f t="shared" si="156"/>
        <v>0</v>
      </c>
      <c r="FZ15" s="9">
        <f t="shared" si="157"/>
        <v>0</v>
      </c>
      <c r="GA15" s="9">
        <f t="shared" si="158"/>
        <v>0</v>
      </c>
      <c r="GB15" s="9">
        <f t="shared" si="159"/>
        <v>0</v>
      </c>
      <c r="GC15" s="9">
        <f t="shared" si="160"/>
        <v>0</v>
      </c>
      <c r="GD15" s="9">
        <f t="shared" si="161"/>
        <v>0</v>
      </c>
      <c r="GE15" s="9">
        <f t="shared" si="162"/>
        <v>0</v>
      </c>
      <c r="GF15" s="9">
        <f t="shared" si="163"/>
        <v>0</v>
      </c>
      <c r="GG15" s="9">
        <f t="shared" si="164"/>
        <v>0</v>
      </c>
      <c r="GH15" s="9">
        <f t="shared" si="165"/>
        <v>0</v>
      </c>
      <c r="GI15" s="9">
        <f t="shared" si="166"/>
        <v>0</v>
      </c>
      <c r="GJ15" s="9">
        <f t="shared" si="167"/>
        <v>0</v>
      </c>
      <c r="GK15" s="9">
        <f t="shared" si="168"/>
        <v>0</v>
      </c>
      <c r="GL15" s="9">
        <f t="shared" si="169"/>
        <v>0</v>
      </c>
      <c r="GM15" s="9">
        <f t="shared" si="170"/>
        <v>0</v>
      </c>
      <c r="GN15" s="9">
        <f t="shared" si="171"/>
        <v>0</v>
      </c>
      <c r="GO15" s="9">
        <f t="shared" si="172"/>
        <v>0</v>
      </c>
      <c r="GP15" s="9">
        <f t="shared" si="173"/>
        <v>0</v>
      </c>
      <c r="GQ15" s="9">
        <f t="shared" si="174"/>
        <v>5</v>
      </c>
      <c r="GR15" s="9">
        <f t="shared" si="175"/>
        <v>0</v>
      </c>
      <c r="GS15" s="9">
        <f t="shared" si="176"/>
        <v>0</v>
      </c>
      <c r="GT15" s="9">
        <f t="shared" si="177"/>
        <v>0</v>
      </c>
      <c r="GU15" s="9">
        <f t="shared" si="178"/>
        <v>0</v>
      </c>
      <c r="GV15" s="9">
        <f t="shared" si="179"/>
        <v>0</v>
      </c>
      <c r="GW15" s="9">
        <f t="shared" si="180"/>
        <v>0</v>
      </c>
      <c r="GX15" s="9">
        <f t="shared" si="181"/>
        <v>5</v>
      </c>
      <c r="GY15" s="9">
        <f t="shared" si="182"/>
        <v>0</v>
      </c>
      <c r="GZ15" s="9">
        <f t="shared" si="183"/>
        <v>0</v>
      </c>
      <c r="HA15" s="9">
        <f t="shared" si="184"/>
        <v>0</v>
      </c>
      <c r="HB15" s="9">
        <f t="shared" si="185"/>
        <v>0</v>
      </c>
      <c r="HC15" s="9">
        <f t="shared" si="186"/>
        <v>0</v>
      </c>
      <c r="HD15" s="9">
        <f t="shared" si="187"/>
        <v>0</v>
      </c>
      <c r="HE15" s="9">
        <f t="shared" si="188"/>
        <v>0</v>
      </c>
      <c r="HF15" s="9">
        <f t="shared" si="189"/>
        <v>0</v>
      </c>
      <c r="HG15" s="9">
        <f t="shared" si="190"/>
        <v>0</v>
      </c>
      <c r="HH15" s="9">
        <f t="shared" si="191"/>
        <v>0</v>
      </c>
      <c r="HI15" s="9">
        <f t="shared" si="192"/>
        <v>0</v>
      </c>
      <c r="HJ15" s="9">
        <f t="shared" si="193"/>
        <v>0</v>
      </c>
      <c r="HK15" s="9">
        <f t="shared" si="194"/>
        <v>0</v>
      </c>
      <c r="HL15" s="9">
        <f t="shared" si="195"/>
        <v>0</v>
      </c>
      <c r="HM15" s="9">
        <f t="shared" si="196"/>
        <v>0</v>
      </c>
      <c r="HN15" s="9">
        <f t="shared" si="197"/>
        <v>0</v>
      </c>
      <c r="HO15" s="9">
        <f t="shared" si="198"/>
        <v>0</v>
      </c>
      <c r="HP15" s="9">
        <f t="shared" si="199"/>
        <v>0</v>
      </c>
      <c r="HQ15" s="9">
        <f t="shared" si="200"/>
        <v>0</v>
      </c>
      <c r="HR15" s="9">
        <f t="shared" si="201"/>
        <v>0</v>
      </c>
      <c r="HS15" s="9">
        <f t="shared" si="202"/>
        <v>0</v>
      </c>
      <c r="HT15" s="9">
        <f t="shared" si="203"/>
        <v>0</v>
      </c>
      <c r="HU15" s="9">
        <f t="shared" si="204"/>
        <v>0</v>
      </c>
      <c r="HV15" s="9">
        <f t="shared" si="205"/>
        <v>0</v>
      </c>
      <c r="HW15" s="9">
        <f t="shared" si="206"/>
        <v>0</v>
      </c>
      <c r="HX15" s="9">
        <f t="shared" si="207"/>
        <v>0</v>
      </c>
      <c r="HY15" s="9">
        <f t="shared" si="208"/>
        <v>0</v>
      </c>
      <c r="HZ15" s="9">
        <f t="shared" si="209"/>
        <v>0</v>
      </c>
      <c r="IA15" s="9">
        <f t="shared" si="210"/>
        <v>0</v>
      </c>
      <c r="IB15" s="9">
        <f t="shared" si="211"/>
        <v>0</v>
      </c>
      <c r="IC15" s="9">
        <f t="shared" si="212"/>
        <v>0</v>
      </c>
      <c r="ID15" s="9">
        <f t="shared" si="213"/>
        <v>0</v>
      </c>
      <c r="IE15" s="9">
        <f t="shared" si="214"/>
        <v>0</v>
      </c>
      <c r="IF15" s="9">
        <f t="shared" si="215"/>
        <v>0</v>
      </c>
      <c r="IG15" s="9">
        <f t="shared" si="216"/>
        <v>0</v>
      </c>
      <c r="IH15" s="9">
        <f t="shared" si="217"/>
        <v>0</v>
      </c>
      <c r="II15" s="9">
        <f t="shared" si="218"/>
        <v>0</v>
      </c>
      <c r="IJ15" s="9">
        <f t="shared" si="219"/>
        <v>0</v>
      </c>
      <c r="IK15" s="9">
        <f t="shared" si="220"/>
        <v>63</v>
      </c>
      <c r="IL15" s="9">
        <f t="shared" si="221"/>
        <v>0</v>
      </c>
      <c r="IM15" s="9">
        <f t="shared" si="222"/>
        <v>0</v>
      </c>
      <c r="IN15" s="9">
        <f t="shared" si="223"/>
        <v>0</v>
      </c>
      <c r="IO15" s="9">
        <f t="shared" si="224"/>
        <v>0</v>
      </c>
      <c r="IP15" s="9">
        <f t="shared" si="225"/>
        <v>0</v>
      </c>
      <c r="IQ15" s="9">
        <f t="shared" si="226"/>
        <v>0</v>
      </c>
      <c r="IR15" s="9">
        <f t="shared" si="227"/>
        <v>63</v>
      </c>
      <c r="IS15" s="7"/>
      <c r="IT15" s="7"/>
      <c r="IU15" s="7"/>
      <c r="IV15" s="7"/>
    </row>
    <row r="16" spans="1:256" s="1" customFormat="1" ht="70.5">
      <c r="A16" s="79" t="s">
        <v>125</v>
      </c>
      <c r="B16" s="80">
        <v>93</v>
      </c>
      <c r="C16" s="81" t="s">
        <v>63</v>
      </c>
      <c r="D16" s="80" t="s">
        <v>36</v>
      </c>
      <c r="E16" s="83" t="s">
        <v>58</v>
      </c>
      <c r="F16" s="91" t="s">
        <v>64</v>
      </c>
      <c r="G16" s="81" t="s">
        <v>65</v>
      </c>
      <c r="H16" s="80" t="s">
        <v>66</v>
      </c>
      <c r="I16" s="86" t="s">
        <v>1</v>
      </c>
      <c r="J16" s="87">
        <v>0</v>
      </c>
      <c r="K16" s="88" t="s">
        <v>126</v>
      </c>
      <c r="L16" s="113">
        <v>0</v>
      </c>
      <c r="M16" s="87">
        <f t="shared" si="0"/>
        <v>0</v>
      </c>
      <c r="N16" s="6" t="e">
        <f>#REF!+#REF!</f>
        <v>#REF!</v>
      </c>
      <c r="O16" s="7"/>
      <c r="P16" s="8"/>
      <c r="Q16" s="7">
        <f t="shared" si="1"/>
        <v>0</v>
      </c>
      <c r="R16" s="7">
        <f t="shared" si="2"/>
        <v>0</v>
      </c>
      <c r="S16" s="7">
        <f t="shared" si="3"/>
        <v>0</v>
      </c>
      <c r="T16" s="7">
        <f t="shared" si="4"/>
        <v>0</v>
      </c>
      <c r="U16" s="7">
        <f t="shared" si="5"/>
        <v>0</v>
      </c>
      <c r="V16" s="7">
        <f t="shared" si="6"/>
        <v>0</v>
      </c>
      <c r="W16" s="7">
        <f t="shared" si="7"/>
        <v>0</v>
      </c>
      <c r="X16" s="7">
        <f t="shared" si="8"/>
        <v>0</v>
      </c>
      <c r="Y16" s="7">
        <f t="shared" si="9"/>
        <v>0</v>
      </c>
      <c r="Z16" s="7">
        <f t="shared" si="10"/>
        <v>0</v>
      </c>
      <c r="AA16" s="7">
        <f t="shared" si="11"/>
        <v>0</v>
      </c>
      <c r="AB16" s="7">
        <f t="shared" si="12"/>
        <v>0</v>
      </c>
      <c r="AC16" s="7">
        <f t="shared" si="13"/>
        <v>0</v>
      </c>
      <c r="AD16" s="7">
        <f t="shared" si="14"/>
        <v>0</v>
      </c>
      <c r="AE16" s="7">
        <f t="shared" si="15"/>
        <v>0</v>
      </c>
      <c r="AF16" s="7">
        <f t="shared" si="16"/>
        <v>0</v>
      </c>
      <c r="AG16" s="7">
        <f t="shared" si="17"/>
        <v>0</v>
      </c>
      <c r="AH16" s="7">
        <f t="shared" si="18"/>
        <v>0</v>
      </c>
      <c r="AI16" s="7">
        <f t="shared" si="19"/>
        <v>0</v>
      </c>
      <c r="AJ16" s="7">
        <f t="shared" si="20"/>
        <v>0</v>
      </c>
      <c r="AK16" s="7">
        <f t="shared" si="21"/>
        <v>0</v>
      </c>
      <c r="AL16" s="7">
        <f t="shared" si="22"/>
        <v>0</v>
      </c>
      <c r="AM16" s="7">
        <f t="shared" si="23"/>
        <v>0</v>
      </c>
      <c r="AN16" s="7">
        <f t="shared" si="24"/>
        <v>0</v>
      </c>
      <c r="AO16" s="7">
        <f t="shared" si="25"/>
        <v>0</v>
      </c>
      <c r="AP16" s="7">
        <f t="shared" si="26"/>
        <v>0</v>
      </c>
      <c r="AQ16" s="7">
        <f t="shared" si="27"/>
        <v>0</v>
      </c>
      <c r="AR16" s="7">
        <f t="shared" si="28"/>
        <v>0</v>
      </c>
      <c r="AS16" s="7">
        <f t="shared" si="29"/>
        <v>0</v>
      </c>
      <c r="AT16" s="7">
        <f t="shared" si="30"/>
        <v>0</v>
      </c>
      <c r="AU16" s="7">
        <f t="shared" si="31"/>
        <v>0</v>
      </c>
      <c r="AV16" s="7">
        <f t="shared" si="32"/>
        <v>0</v>
      </c>
      <c r="AW16" s="7">
        <f t="shared" si="33"/>
        <v>0</v>
      </c>
      <c r="AX16" s="7">
        <f t="shared" si="34"/>
        <v>0</v>
      </c>
      <c r="AY16" s="7">
        <f t="shared" si="35"/>
        <v>0</v>
      </c>
      <c r="AZ16" s="7">
        <f t="shared" si="36"/>
        <v>0</v>
      </c>
      <c r="BA16" s="7">
        <f t="shared" si="37"/>
        <v>0</v>
      </c>
      <c r="BB16" s="7">
        <f t="shared" si="38"/>
        <v>0</v>
      </c>
      <c r="BC16" s="7">
        <f t="shared" si="39"/>
        <v>0</v>
      </c>
      <c r="BD16" s="7">
        <f t="shared" si="40"/>
        <v>0</v>
      </c>
      <c r="BE16" s="7">
        <f t="shared" si="41"/>
        <v>0</v>
      </c>
      <c r="BF16" s="7">
        <f t="shared" si="42"/>
        <v>0</v>
      </c>
      <c r="BG16" s="7">
        <f t="shared" si="43"/>
        <v>0</v>
      </c>
      <c r="BH16" s="7">
        <f t="shared" si="44"/>
        <v>0</v>
      </c>
      <c r="BI16" s="7">
        <f t="shared" si="45"/>
        <v>0</v>
      </c>
      <c r="BJ16" s="7">
        <f t="shared" si="46"/>
        <v>0</v>
      </c>
      <c r="BK16" s="7">
        <f t="shared" si="47"/>
        <v>0</v>
      </c>
      <c r="BL16" s="7">
        <f t="shared" si="48"/>
        <v>0</v>
      </c>
      <c r="BM16" s="7">
        <f t="shared" si="49"/>
        <v>0</v>
      </c>
      <c r="BN16" s="7">
        <f t="shared" si="50"/>
        <v>0</v>
      </c>
      <c r="BO16" s="7">
        <f t="shared" si="51"/>
        <v>0</v>
      </c>
      <c r="BP16" s="7">
        <f t="shared" si="52"/>
        <v>0</v>
      </c>
      <c r="BQ16" s="7">
        <f t="shared" si="53"/>
        <v>0</v>
      </c>
      <c r="BR16" s="7">
        <f t="shared" si="54"/>
        <v>0</v>
      </c>
      <c r="BS16" s="7">
        <f t="shared" si="55"/>
        <v>0</v>
      </c>
      <c r="BT16" s="7">
        <f t="shared" si="56"/>
        <v>0</v>
      </c>
      <c r="BU16" s="7">
        <f t="shared" si="57"/>
        <v>0</v>
      </c>
      <c r="BV16" s="7">
        <f t="shared" si="58"/>
        <v>0</v>
      </c>
      <c r="BW16" s="7">
        <f t="shared" si="59"/>
        <v>0</v>
      </c>
      <c r="BX16" s="7">
        <f t="shared" si="60"/>
        <v>0</v>
      </c>
      <c r="BY16" s="7">
        <f t="shared" si="61"/>
        <v>0</v>
      </c>
      <c r="BZ16" s="7">
        <f t="shared" si="62"/>
        <v>0</v>
      </c>
      <c r="CA16" s="7">
        <f t="shared" si="63"/>
        <v>0</v>
      </c>
      <c r="CB16" s="7">
        <f t="shared" si="64"/>
        <v>0</v>
      </c>
      <c r="CC16" s="7">
        <f t="shared" si="65"/>
        <v>0</v>
      </c>
      <c r="CD16" s="7">
        <f t="shared" si="66"/>
        <v>0</v>
      </c>
      <c r="CE16" s="7">
        <f t="shared" si="67"/>
        <v>0</v>
      </c>
      <c r="CF16" s="7">
        <f t="shared" si="68"/>
        <v>0</v>
      </c>
      <c r="CG16" s="7">
        <f t="shared" si="69"/>
        <v>0</v>
      </c>
      <c r="CH16" s="7">
        <f t="shared" si="70"/>
        <v>0</v>
      </c>
      <c r="CI16" s="7">
        <f t="shared" si="71"/>
        <v>0</v>
      </c>
      <c r="CJ16" s="7">
        <f t="shared" si="72"/>
        <v>0</v>
      </c>
      <c r="CK16" s="7">
        <f t="shared" si="73"/>
        <v>0</v>
      </c>
      <c r="CL16" s="7">
        <f t="shared" si="74"/>
        <v>0</v>
      </c>
      <c r="CM16" s="7">
        <f t="shared" si="75"/>
        <v>0</v>
      </c>
      <c r="CN16" s="7">
        <f t="shared" si="76"/>
        <v>0</v>
      </c>
      <c r="CO16" s="7">
        <f t="shared" si="77"/>
        <v>0</v>
      </c>
      <c r="CP16" s="7">
        <f t="shared" si="78"/>
        <v>0</v>
      </c>
      <c r="CQ16" s="7">
        <f t="shared" si="79"/>
        <v>0</v>
      </c>
      <c r="CR16" s="7">
        <f t="shared" si="80"/>
        <v>0</v>
      </c>
      <c r="CS16" s="7">
        <f t="shared" si="81"/>
        <v>0</v>
      </c>
      <c r="CT16" s="7">
        <f t="shared" si="82"/>
        <v>0</v>
      </c>
      <c r="CU16" s="7">
        <f t="shared" si="83"/>
        <v>0</v>
      </c>
      <c r="CV16" s="7">
        <f t="shared" si="84"/>
        <v>0</v>
      </c>
      <c r="CW16" s="7">
        <f t="shared" si="85"/>
        <v>0</v>
      </c>
      <c r="CX16" s="7">
        <f t="shared" si="86"/>
        <v>0</v>
      </c>
      <c r="CY16" s="7">
        <f t="shared" si="87"/>
        <v>0</v>
      </c>
      <c r="CZ16" s="7">
        <f t="shared" si="88"/>
        <v>0</v>
      </c>
      <c r="DA16" s="7">
        <f t="shared" si="89"/>
        <v>0</v>
      </c>
      <c r="DB16" s="7">
        <f t="shared" si="90"/>
        <v>0</v>
      </c>
      <c r="DC16" s="7">
        <f t="shared" si="91"/>
        <v>0</v>
      </c>
      <c r="DD16" s="7">
        <f t="shared" si="92"/>
        <v>0</v>
      </c>
      <c r="DE16" s="7">
        <f t="shared" si="93"/>
        <v>0</v>
      </c>
      <c r="DF16" s="7">
        <f t="shared" si="94"/>
        <v>0</v>
      </c>
      <c r="DG16" s="7">
        <f t="shared" si="95"/>
        <v>0</v>
      </c>
      <c r="DH16" s="7">
        <f t="shared" si="96"/>
        <v>0</v>
      </c>
      <c r="DI16" s="7">
        <f t="shared" si="97"/>
        <v>0</v>
      </c>
      <c r="DJ16" s="7">
        <f t="shared" si="98"/>
        <v>0</v>
      </c>
      <c r="DK16" s="7">
        <f t="shared" si="99"/>
        <v>0</v>
      </c>
      <c r="DL16" s="7">
        <f t="shared" si="100"/>
        <v>0</v>
      </c>
      <c r="DM16" s="7">
        <f t="shared" si="101"/>
        <v>0</v>
      </c>
      <c r="DN16" s="7">
        <f t="shared" si="102"/>
        <v>0</v>
      </c>
      <c r="DO16" s="7">
        <f t="shared" si="103"/>
        <v>0</v>
      </c>
      <c r="DP16" s="7">
        <f t="shared" si="104"/>
        <v>0</v>
      </c>
      <c r="DQ16" s="7">
        <f t="shared" si="105"/>
        <v>0</v>
      </c>
      <c r="DR16" s="7">
        <f t="shared" si="106"/>
        <v>0</v>
      </c>
      <c r="DS16" s="7">
        <f t="shared" si="107"/>
        <v>0</v>
      </c>
      <c r="DT16" s="7">
        <f t="shared" si="108"/>
        <v>0</v>
      </c>
      <c r="DU16" s="7">
        <f t="shared" si="109"/>
        <v>0</v>
      </c>
      <c r="DV16" s="7">
        <f t="shared" si="110"/>
        <v>0</v>
      </c>
      <c r="DW16" s="7">
        <f t="shared" si="111"/>
        <v>0</v>
      </c>
      <c r="DX16" s="7">
        <f t="shared" si="112"/>
        <v>0</v>
      </c>
      <c r="DY16" s="7">
        <f t="shared" si="113"/>
        <v>0</v>
      </c>
      <c r="DZ16" s="7">
        <f t="shared" si="114"/>
        <v>0</v>
      </c>
      <c r="EA16" s="7">
        <f t="shared" si="115"/>
        <v>0</v>
      </c>
      <c r="EB16" s="7">
        <f t="shared" si="116"/>
        <v>0</v>
      </c>
      <c r="EC16" s="7">
        <f t="shared" si="117"/>
        <v>0</v>
      </c>
      <c r="ED16" s="7">
        <f t="shared" si="118"/>
        <v>0</v>
      </c>
      <c r="EE16" s="7">
        <f t="shared" si="119"/>
        <v>0</v>
      </c>
      <c r="EF16" s="7">
        <f t="shared" si="120"/>
        <v>0</v>
      </c>
      <c r="EG16" s="7">
        <f t="shared" si="121"/>
        <v>0</v>
      </c>
      <c r="EH16" s="7">
        <f t="shared" si="122"/>
        <v>0</v>
      </c>
      <c r="EI16" s="7">
        <f t="shared" si="123"/>
        <v>0</v>
      </c>
      <c r="EJ16" s="7">
        <f t="shared" si="124"/>
        <v>0</v>
      </c>
      <c r="EK16" s="7">
        <f t="shared" si="125"/>
        <v>0</v>
      </c>
      <c r="EL16" s="7">
        <f t="shared" si="126"/>
        <v>0</v>
      </c>
      <c r="EM16" s="7">
        <f t="shared" si="127"/>
        <v>0</v>
      </c>
      <c r="EN16" s="7">
        <f t="shared" si="128"/>
        <v>0</v>
      </c>
      <c r="EO16" s="7">
        <f t="shared" si="129"/>
        <v>0</v>
      </c>
      <c r="EP16" s="7">
        <f t="shared" si="130"/>
        <v>0</v>
      </c>
      <c r="EQ16" s="7">
        <f t="shared" si="131"/>
        <v>0</v>
      </c>
      <c r="ER16" s="7">
        <f t="shared" si="132"/>
        <v>0</v>
      </c>
      <c r="ES16" s="7"/>
      <c r="ET16" s="7" t="str">
        <f t="shared" si="133"/>
        <v>Ноль</v>
      </c>
      <c r="EU16" s="7" t="str">
        <f t="shared" si="134"/>
        <v>Ноль</v>
      </c>
      <c r="EV16" s="7"/>
      <c r="EW16" s="7">
        <f t="shared" si="135"/>
        <v>0</v>
      </c>
      <c r="EX16" s="7" t="e">
        <f>IF(M16=#REF!,IF(L16&lt;#REF!,#REF!,FB16),#REF!)</f>
        <v>#REF!</v>
      </c>
      <c r="EY16" s="7" t="e">
        <f>IF(M16=#REF!,IF(L16&lt;#REF!,0,1))</f>
        <v>#REF!</v>
      </c>
      <c r="EZ16" s="7" t="e">
        <f>IF(AND(EW16&gt;=21,EW16&lt;&gt;0),EW16,IF(M16&lt;#REF!,"СТОП",EX16+EY16))</f>
        <v>#REF!</v>
      </c>
      <c r="FA16" s="7"/>
      <c r="FB16" s="7">
        <v>15</v>
      </c>
      <c r="FC16" s="7">
        <v>16</v>
      </c>
      <c r="FD16" s="7"/>
      <c r="FE16" s="9">
        <f t="shared" si="136"/>
        <v>0</v>
      </c>
      <c r="FF16" s="9">
        <f t="shared" si="137"/>
        <v>0</v>
      </c>
      <c r="FG16" s="9">
        <f t="shared" si="138"/>
        <v>0</v>
      </c>
      <c r="FH16" s="9">
        <f t="shared" si="139"/>
        <v>0</v>
      </c>
      <c r="FI16" s="9">
        <f t="shared" si="140"/>
        <v>0</v>
      </c>
      <c r="FJ16" s="9">
        <f t="shared" si="141"/>
        <v>0</v>
      </c>
      <c r="FK16" s="9">
        <f t="shared" si="142"/>
        <v>0</v>
      </c>
      <c r="FL16" s="9">
        <f t="shared" si="143"/>
        <v>0</v>
      </c>
      <c r="FM16" s="9">
        <f t="shared" si="144"/>
        <v>0</v>
      </c>
      <c r="FN16" s="9">
        <f t="shared" si="145"/>
        <v>0</v>
      </c>
      <c r="FO16" s="9">
        <f t="shared" si="146"/>
        <v>0</v>
      </c>
      <c r="FP16" s="9">
        <f t="shared" si="147"/>
        <v>0</v>
      </c>
      <c r="FQ16" s="9">
        <f t="shared" si="148"/>
        <v>0</v>
      </c>
      <c r="FR16" s="9">
        <f t="shared" si="149"/>
        <v>0</v>
      </c>
      <c r="FS16" s="9">
        <f t="shared" si="150"/>
        <v>0</v>
      </c>
      <c r="FT16" s="9">
        <f t="shared" si="151"/>
        <v>0</v>
      </c>
      <c r="FU16" s="9">
        <f t="shared" si="152"/>
        <v>0</v>
      </c>
      <c r="FV16" s="9">
        <f t="shared" si="153"/>
        <v>0</v>
      </c>
      <c r="FW16" s="9">
        <f t="shared" si="154"/>
        <v>0</v>
      </c>
      <c r="FX16" s="9">
        <f t="shared" si="155"/>
        <v>0</v>
      </c>
      <c r="FY16" s="9">
        <f t="shared" si="156"/>
        <v>0</v>
      </c>
      <c r="FZ16" s="9">
        <f t="shared" si="157"/>
        <v>0</v>
      </c>
      <c r="GA16" s="9">
        <f t="shared" si="158"/>
        <v>0</v>
      </c>
      <c r="GB16" s="9">
        <f t="shared" si="159"/>
        <v>0</v>
      </c>
      <c r="GC16" s="9">
        <f t="shared" si="160"/>
        <v>0</v>
      </c>
      <c r="GD16" s="9">
        <f t="shared" si="161"/>
        <v>0</v>
      </c>
      <c r="GE16" s="9">
        <f t="shared" si="162"/>
        <v>0</v>
      </c>
      <c r="GF16" s="9">
        <f t="shared" si="163"/>
        <v>0</v>
      </c>
      <c r="GG16" s="9">
        <f t="shared" si="164"/>
        <v>0</v>
      </c>
      <c r="GH16" s="9">
        <f t="shared" si="165"/>
        <v>0</v>
      </c>
      <c r="GI16" s="9">
        <f t="shared" si="166"/>
        <v>0</v>
      </c>
      <c r="GJ16" s="9">
        <f t="shared" si="167"/>
        <v>0</v>
      </c>
      <c r="GK16" s="9">
        <f t="shared" si="168"/>
        <v>0</v>
      </c>
      <c r="GL16" s="9">
        <f t="shared" si="169"/>
        <v>0</v>
      </c>
      <c r="GM16" s="9">
        <f t="shared" si="170"/>
        <v>0</v>
      </c>
      <c r="GN16" s="9">
        <f t="shared" si="171"/>
        <v>0</v>
      </c>
      <c r="GO16" s="9">
        <f t="shared" si="172"/>
        <v>0</v>
      </c>
      <c r="GP16" s="9">
        <f t="shared" si="173"/>
        <v>0</v>
      </c>
      <c r="GQ16" s="9">
        <f t="shared" si="174"/>
        <v>0</v>
      </c>
      <c r="GR16" s="9">
        <f t="shared" si="175"/>
        <v>0</v>
      </c>
      <c r="GS16" s="9">
        <f t="shared" si="176"/>
        <v>0</v>
      </c>
      <c r="GT16" s="9">
        <f t="shared" si="177"/>
        <v>0</v>
      </c>
      <c r="GU16" s="9">
        <f t="shared" si="178"/>
        <v>0</v>
      </c>
      <c r="GV16" s="9">
        <f t="shared" si="179"/>
        <v>0</v>
      </c>
      <c r="GW16" s="9">
        <f t="shared" si="180"/>
        <v>0</v>
      </c>
      <c r="GX16" s="9">
        <f t="shared" si="181"/>
        <v>0</v>
      </c>
      <c r="GY16" s="9">
        <f t="shared" si="182"/>
        <v>0</v>
      </c>
      <c r="GZ16" s="9">
        <f t="shared" si="183"/>
        <v>0</v>
      </c>
      <c r="HA16" s="9">
        <f t="shared" si="184"/>
        <v>0</v>
      </c>
      <c r="HB16" s="9">
        <f t="shared" si="185"/>
        <v>0</v>
      </c>
      <c r="HC16" s="9">
        <f t="shared" si="186"/>
        <v>0</v>
      </c>
      <c r="HD16" s="9">
        <f t="shared" si="187"/>
        <v>0</v>
      </c>
      <c r="HE16" s="9">
        <f t="shared" si="188"/>
        <v>0</v>
      </c>
      <c r="HF16" s="9">
        <f t="shared" si="189"/>
        <v>0</v>
      </c>
      <c r="HG16" s="9">
        <f t="shared" si="190"/>
        <v>0</v>
      </c>
      <c r="HH16" s="9">
        <f t="shared" si="191"/>
        <v>0</v>
      </c>
      <c r="HI16" s="9">
        <f t="shared" si="192"/>
        <v>0</v>
      </c>
      <c r="HJ16" s="9">
        <f t="shared" si="193"/>
        <v>0</v>
      </c>
      <c r="HK16" s="9">
        <f t="shared" si="194"/>
        <v>0</v>
      </c>
      <c r="HL16" s="9">
        <f t="shared" si="195"/>
        <v>0</v>
      </c>
      <c r="HM16" s="9">
        <f t="shared" si="196"/>
        <v>0</v>
      </c>
      <c r="HN16" s="9">
        <f t="shared" si="197"/>
        <v>0</v>
      </c>
      <c r="HO16" s="9">
        <f t="shared" si="198"/>
        <v>0</v>
      </c>
      <c r="HP16" s="9">
        <f t="shared" si="199"/>
        <v>0</v>
      </c>
      <c r="HQ16" s="9">
        <f t="shared" si="200"/>
        <v>0</v>
      </c>
      <c r="HR16" s="9">
        <f t="shared" si="201"/>
        <v>0</v>
      </c>
      <c r="HS16" s="9">
        <f t="shared" si="202"/>
        <v>0</v>
      </c>
      <c r="HT16" s="9">
        <f t="shared" si="203"/>
        <v>0</v>
      </c>
      <c r="HU16" s="9">
        <f t="shared" si="204"/>
        <v>0</v>
      </c>
      <c r="HV16" s="9">
        <f t="shared" si="205"/>
        <v>0</v>
      </c>
      <c r="HW16" s="9">
        <f t="shared" si="206"/>
        <v>0</v>
      </c>
      <c r="HX16" s="9">
        <f t="shared" si="207"/>
        <v>0</v>
      </c>
      <c r="HY16" s="9">
        <f t="shared" si="208"/>
        <v>0</v>
      </c>
      <c r="HZ16" s="9">
        <f t="shared" si="209"/>
        <v>0</v>
      </c>
      <c r="IA16" s="9">
        <f t="shared" si="210"/>
        <v>0</v>
      </c>
      <c r="IB16" s="9">
        <f t="shared" si="211"/>
        <v>0</v>
      </c>
      <c r="IC16" s="9">
        <f t="shared" si="212"/>
        <v>0</v>
      </c>
      <c r="ID16" s="9">
        <f t="shared" si="213"/>
        <v>0</v>
      </c>
      <c r="IE16" s="9">
        <f t="shared" si="214"/>
        <v>0</v>
      </c>
      <c r="IF16" s="9">
        <f t="shared" si="215"/>
        <v>0</v>
      </c>
      <c r="IG16" s="9">
        <f t="shared" si="216"/>
        <v>0</v>
      </c>
      <c r="IH16" s="9">
        <f t="shared" si="217"/>
        <v>0</v>
      </c>
      <c r="II16" s="9">
        <f t="shared" si="218"/>
        <v>0</v>
      </c>
      <c r="IJ16" s="9">
        <f t="shared" si="219"/>
        <v>0</v>
      </c>
      <c r="IK16" s="9">
        <f t="shared" si="220"/>
        <v>0</v>
      </c>
      <c r="IL16" s="9">
        <f t="shared" si="221"/>
        <v>0</v>
      </c>
      <c r="IM16" s="9">
        <f t="shared" si="222"/>
        <v>0</v>
      </c>
      <c r="IN16" s="9">
        <f t="shared" si="223"/>
        <v>0</v>
      </c>
      <c r="IO16" s="9">
        <f t="shared" si="224"/>
        <v>0</v>
      </c>
      <c r="IP16" s="9">
        <f t="shared" si="225"/>
        <v>0</v>
      </c>
      <c r="IQ16" s="9">
        <f t="shared" si="226"/>
        <v>0</v>
      </c>
      <c r="IR16" s="9">
        <f t="shared" si="227"/>
        <v>0</v>
      </c>
      <c r="IS16" s="7"/>
      <c r="IT16" s="7"/>
      <c r="IU16" s="7"/>
      <c r="IV16" s="7"/>
    </row>
    <row r="17" spans="1:256" s="1" customFormat="1" ht="71.25" thickBot="1">
      <c r="A17" s="92" t="s">
        <v>125</v>
      </c>
      <c r="B17" s="93">
        <v>201</v>
      </c>
      <c r="C17" s="94" t="s">
        <v>69</v>
      </c>
      <c r="D17" s="93" t="s">
        <v>36</v>
      </c>
      <c r="E17" s="95" t="s">
        <v>58</v>
      </c>
      <c r="F17" s="96" t="s">
        <v>64</v>
      </c>
      <c r="G17" s="94" t="s">
        <v>70</v>
      </c>
      <c r="H17" s="93" t="s">
        <v>71</v>
      </c>
      <c r="I17" s="98" t="s">
        <v>1</v>
      </c>
      <c r="J17" s="99">
        <v>0</v>
      </c>
      <c r="K17" s="100" t="s">
        <v>126</v>
      </c>
      <c r="L17" s="114">
        <v>0</v>
      </c>
      <c r="M17" s="99">
        <f t="shared" si="0"/>
        <v>0</v>
      </c>
      <c r="N17" s="6" t="e">
        <f>#REF!+#REF!</f>
        <v>#REF!</v>
      </c>
      <c r="O17" s="7"/>
      <c r="P17" s="8"/>
      <c r="Q17" s="7">
        <f t="shared" si="1"/>
        <v>0</v>
      </c>
      <c r="R17" s="7">
        <f t="shared" si="2"/>
        <v>0</v>
      </c>
      <c r="S17" s="7">
        <f t="shared" si="3"/>
        <v>0</v>
      </c>
      <c r="T17" s="7">
        <f t="shared" si="4"/>
        <v>0</v>
      </c>
      <c r="U17" s="7">
        <f t="shared" si="5"/>
        <v>0</v>
      </c>
      <c r="V17" s="7">
        <f t="shared" si="6"/>
        <v>0</v>
      </c>
      <c r="W17" s="7">
        <f t="shared" si="7"/>
        <v>0</v>
      </c>
      <c r="X17" s="7">
        <f t="shared" si="8"/>
        <v>0</v>
      </c>
      <c r="Y17" s="7">
        <f t="shared" si="9"/>
        <v>0</v>
      </c>
      <c r="Z17" s="7">
        <f t="shared" si="10"/>
        <v>0</v>
      </c>
      <c r="AA17" s="7">
        <f t="shared" si="11"/>
        <v>0</v>
      </c>
      <c r="AB17" s="7">
        <f t="shared" si="12"/>
        <v>0</v>
      </c>
      <c r="AC17" s="7">
        <f t="shared" si="13"/>
        <v>0</v>
      </c>
      <c r="AD17" s="7">
        <f t="shared" si="14"/>
        <v>0</v>
      </c>
      <c r="AE17" s="7">
        <f t="shared" si="15"/>
        <v>0</v>
      </c>
      <c r="AF17" s="7">
        <f t="shared" si="16"/>
        <v>0</v>
      </c>
      <c r="AG17" s="7">
        <f t="shared" si="17"/>
        <v>0</v>
      </c>
      <c r="AH17" s="7">
        <f t="shared" si="18"/>
        <v>0</v>
      </c>
      <c r="AI17" s="7">
        <f t="shared" si="19"/>
        <v>0</v>
      </c>
      <c r="AJ17" s="7">
        <f t="shared" si="20"/>
        <v>0</v>
      </c>
      <c r="AK17" s="7">
        <f t="shared" si="21"/>
        <v>0</v>
      </c>
      <c r="AL17" s="7">
        <f t="shared" si="22"/>
        <v>0</v>
      </c>
      <c r="AM17" s="7">
        <f t="shared" si="23"/>
        <v>0</v>
      </c>
      <c r="AN17" s="7">
        <f t="shared" si="24"/>
        <v>0</v>
      </c>
      <c r="AO17" s="7">
        <f t="shared" si="25"/>
        <v>0</v>
      </c>
      <c r="AP17" s="7">
        <f t="shared" si="26"/>
        <v>0</v>
      </c>
      <c r="AQ17" s="7">
        <f t="shared" si="27"/>
        <v>0</v>
      </c>
      <c r="AR17" s="7">
        <f t="shared" si="28"/>
        <v>0</v>
      </c>
      <c r="AS17" s="7">
        <f t="shared" si="29"/>
        <v>0</v>
      </c>
      <c r="AT17" s="7">
        <f t="shared" si="30"/>
        <v>0</v>
      </c>
      <c r="AU17" s="7">
        <f t="shared" si="31"/>
        <v>0</v>
      </c>
      <c r="AV17" s="7">
        <f t="shared" si="32"/>
        <v>0</v>
      </c>
      <c r="AW17" s="7">
        <f t="shared" si="33"/>
        <v>0</v>
      </c>
      <c r="AX17" s="7">
        <f t="shared" si="34"/>
        <v>0</v>
      </c>
      <c r="AY17" s="7">
        <f t="shared" si="35"/>
        <v>0</v>
      </c>
      <c r="AZ17" s="7">
        <f t="shared" si="36"/>
        <v>0</v>
      </c>
      <c r="BA17" s="7">
        <f t="shared" si="37"/>
        <v>0</v>
      </c>
      <c r="BB17" s="7">
        <f t="shared" si="38"/>
        <v>0</v>
      </c>
      <c r="BC17" s="7">
        <f t="shared" si="39"/>
        <v>0</v>
      </c>
      <c r="BD17" s="7">
        <f t="shared" si="40"/>
        <v>0</v>
      </c>
      <c r="BE17" s="7">
        <f t="shared" si="41"/>
        <v>0</v>
      </c>
      <c r="BF17" s="7">
        <f t="shared" si="42"/>
        <v>0</v>
      </c>
      <c r="BG17" s="7">
        <f t="shared" si="43"/>
        <v>0</v>
      </c>
      <c r="BH17" s="7">
        <f t="shared" si="44"/>
        <v>0</v>
      </c>
      <c r="BI17" s="7">
        <f t="shared" si="45"/>
        <v>0</v>
      </c>
      <c r="BJ17" s="7">
        <f t="shared" si="46"/>
        <v>0</v>
      </c>
      <c r="BK17" s="7">
        <f t="shared" si="47"/>
        <v>0</v>
      </c>
      <c r="BL17" s="7">
        <f t="shared" si="48"/>
        <v>0</v>
      </c>
      <c r="BM17" s="7">
        <f t="shared" si="49"/>
        <v>0</v>
      </c>
      <c r="BN17" s="7">
        <f t="shared" si="50"/>
        <v>0</v>
      </c>
      <c r="BO17" s="7">
        <f t="shared" si="51"/>
        <v>0</v>
      </c>
      <c r="BP17" s="7">
        <f t="shared" si="52"/>
        <v>0</v>
      </c>
      <c r="BQ17" s="7">
        <f t="shared" si="53"/>
        <v>0</v>
      </c>
      <c r="BR17" s="7">
        <f t="shared" si="54"/>
        <v>0</v>
      </c>
      <c r="BS17" s="7">
        <f t="shared" si="55"/>
        <v>0</v>
      </c>
      <c r="BT17" s="7">
        <f t="shared" si="56"/>
        <v>0</v>
      </c>
      <c r="BU17" s="7">
        <f t="shared" si="57"/>
        <v>0</v>
      </c>
      <c r="BV17" s="7">
        <f t="shared" si="58"/>
        <v>0</v>
      </c>
      <c r="BW17" s="7">
        <f t="shared" si="59"/>
        <v>0</v>
      </c>
      <c r="BX17" s="7">
        <f t="shared" si="60"/>
        <v>0</v>
      </c>
      <c r="BY17" s="7">
        <f t="shared" si="61"/>
        <v>0</v>
      </c>
      <c r="BZ17" s="7">
        <f t="shared" si="62"/>
        <v>0</v>
      </c>
      <c r="CA17" s="7">
        <f t="shared" si="63"/>
        <v>0</v>
      </c>
      <c r="CB17" s="7">
        <f t="shared" si="64"/>
        <v>0</v>
      </c>
      <c r="CC17" s="7">
        <f t="shared" si="65"/>
        <v>0</v>
      </c>
      <c r="CD17" s="7">
        <f t="shared" si="66"/>
        <v>0</v>
      </c>
      <c r="CE17" s="7">
        <f t="shared" si="67"/>
        <v>0</v>
      </c>
      <c r="CF17" s="7">
        <f t="shared" si="68"/>
        <v>0</v>
      </c>
      <c r="CG17" s="7">
        <f t="shared" si="69"/>
        <v>0</v>
      </c>
      <c r="CH17" s="7">
        <f t="shared" si="70"/>
        <v>0</v>
      </c>
      <c r="CI17" s="7">
        <f t="shared" si="71"/>
        <v>0</v>
      </c>
      <c r="CJ17" s="7">
        <f t="shared" si="72"/>
        <v>0</v>
      </c>
      <c r="CK17" s="7">
        <f t="shared" si="73"/>
        <v>0</v>
      </c>
      <c r="CL17" s="7">
        <f t="shared" si="74"/>
        <v>0</v>
      </c>
      <c r="CM17" s="7">
        <f t="shared" si="75"/>
        <v>0</v>
      </c>
      <c r="CN17" s="7">
        <f t="shared" si="76"/>
        <v>0</v>
      </c>
      <c r="CO17" s="7">
        <f t="shared" si="77"/>
        <v>0</v>
      </c>
      <c r="CP17" s="7">
        <f t="shared" si="78"/>
        <v>0</v>
      </c>
      <c r="CQ17" s="7">
        <f t="shared" si="79"/>
        <v>0</v>
      </c>
      <c r="CR17" s="7">
        <f t="shared" si="80"/>
        <v>0</v>
      </c>
      <c r="CS17" s="7">
        <f t="shared" si="81"/>
        <v>0</v>
      </c>
      <c r="CT17" s="7">
        <f t="shared" si="82"/>
        <v>0</v>
      </c>
      <c r="CU17" s="7">
        <f t="shared" si="83"/>
        <v>0</v>
      </c>
      <c r="CV17" s="7">
        <f t="shared" si="84"/>
        <v>0</v>
      </c>
      <c r="CW17" s="7">
        <f t="shared" si="85"/>
        <v>0</v>
      </c>
      <c r="CX17" s="7">
        <f t="shared" si="86"/>
        <v>0</v>
      </c>
      <c r="CY17" s="7">
        <f t="shared" si="87"/>
        <v>0</v>
      </c>
      <c r="CZ17" s="7">
        <f t="shared" si="88"/>
        <v>0</v>
      </c>
      <c r="DA17" s="7">
        <f t="shared" si="89"/>
        <v>0</v>
      </c>
      <c r="DB17" s="7">
        <f t="shared" si="90"/>
        <v>0</v>
      </c>
      <c r="DC17" s="7">
        <f t="shared" si="91"/>
        <v>0</v>
      </c>
      <c r="DD17" s="7">
        <f t="shared" si="92"/>
        <v>0</v>
      </c>
      <c r="DE17" s="7">
        <f t="shared" si="93"/>
        <v>0</v>
      </c>
      <c r="DF17" s="7">
        <f t="shared" si="94"/>
        <v>0</v>
      </c>
      <c r="DG17" s="7">
        <f t="shared" si="95"/>
        <v>0</v>
      </c>
      <c r="DH17" s="7">
        <f t="shared" si="96"/>
        <v>0</v>
      </c>
      <c r="DI17" s="7">
        <f t="shared" si="97"/>
        <v>0</v>
      </c>
      <c r="DJ17" s="7">
        <f t="shared" si="98"/>
        <v>0</v>
      </c>
      <c r="DK17" s="7">
        <f t="shared" si="99"/>
        <v>0</v>
      </c>
      <c r="DL17" s="7">
        <f t="shared" si="100"/>
        <v>0</v>
      </c>
      <c r="DM17" s="7">
        <f t="shared" si="101"/>
        <v>0</v>
      </c>
      <c r="DN17" s="7">
        <f t="shared" si="102"/>
        <v>0</v>
      </c>
      <c r="DO17" s="7">
        <f t="shared" si="103"/>
        <v>0</v>
      </c>
      <c r="DP17" s="7">
        <f t="shared" si="104"/>
        <v>0</v>
      </c>
      <c r="DQ17" s="7">
        <f t="shared" si="105"/>
        <v>0</v>
      </c>
      <c r="DR17" s="7">
        <f t="shared" si="106"/>
        <v>0</v>
      </c>
      <c r="DS17" s="7">
        <f t="shared" si="107"/>
        <v>0</v>
      </c>
      <c r="DT17" s="7">
        <f t="shared" si="108"/>
        <v>0</v>
      </c>
      <c r="DU17" s="7">
        <f t="shared" si="109"/>
        <v>0</v>
      </c>
      <c r="DV17" s="7">
        <f t="shared" si="110"/>
        <v>0</v>
      </c>
      <c r="DW17" s="7">
        <f t="shared" si="111"/>
        <v>0</v>
      </c>
      <c r="DX17" s="7">
        <f t="shared" si="112"/>
        <v>0</v>
      </c>
      <c r="DY17" s="7">
        <f t="shared" si="113"/>
        <v>0</v>
      </c>
      <c r="DZ17" s="7">
        <f t="shared" si="114"/>
        <v>0</v>
      </c>
      <c r="EA17" s="7">
        <f t="shared" si="115"/>
        <v>0</v>
      </c>
      <c r="EB17" s="7">
        <f t="shared" si="116"/>
        <v>0</v>
      </c>
      <c r="EC17" s="7">
        <f t="shared" si="117"/>
        <v>0</v>
      </c>
      <c r="ED17" s="7">
        <f t="shared" si="118"/>
        <v>0</v>
      </c>
      <c r="EE17" s="7">
        <f t="shared" si="119"/>
        <v>0</v>
      </c>
      <c r="EF17" s="7">
        <f t="shared" si="120"/>
        <v>0</v>
      </c>
      <c r="EG17" s="7">
        <f t="shared" si="121"/>
        <v>0</v>
      </c>
      <c r="EH17" s="7">
        <f t="shared" si="122"/>
        <v>0</v>
      </c>
      <c r="EI17" s="7">
        <f t="shared" si="123"/>
        <v>0</v>
      </c>
      <c r="EJ17" s="7">
        <f t="shared" si="124"/>
        <v>0</v>
      </c>
      <c r="EK17" s="7">
        <f t="shared" si="125"/>
        <v>0</v>
      </c>
      <c r="EL17" s="7">
        <f t="shared" si="126"/>
        <v>0</v>
      </c>
      <c r="EM17" s="7">
        <f t="shared" si="127"/>
        <v>0</v>
      </c>
      <c r="EN17" s="7">
        <f t="shared" si="128"/>
        <v>0</v>
      </c>
      <c r="EO17" s="7">
        <f t="shared" si="129"/>
        <v>0</v>
      </c>
      <c r="EP17" s="7">
        <f t="shared" si="130"/>
        <v>0</v>
      </c>
      <c r="EQ17" s="7">
        <f t="shared" si="131"/>
        <v>0</v>
      </c>
      <c r="ER17" s="7">
        <f t="shared" si="132"/>
        <v>0</v>
      </c>
      <c r="ES17" s="7"/>
      <c r="ET17" s="7" t="str">
        <f t="shared" si="133"/>
        <v>Ноль</v>
      </c>
      <c r="EU17" s="7" t="str">
        <f t="shared" si="134"/>
        <v>Ноль</v>
      </c>
      <c r="EV17" s="7"/>
      <c r="EW17" s="7">
        <f t="shared" si="135"/>
        <v>0</v>
      </c>
      <c r="EX17" s="7" t="e">
        <f>IF(M17=#REF!,IF(L17&lt;#REF!,#REF!,FB17),#REF!)</f>
        <v>#REF!</v>
      </c>
      <c r="EY17" s="7" t="e">
        <f>IF(M17=#REF!,IF(L17&lt;#REF!,0,1))</f>
        <v>#REF!</v>
      </c>
      <c r="EZ17" s="7" t="e">
        <f>IF(AND(EW17&gt;=21,EW17&lt;&gt;0),EW17,IF(M17&lt;#REF!,"СТОП",EX17+EY17))</f>
        <v>#REF!</v>
      </c>
      <c r="FA17" s="7"/>
      <c r="FB17" s="7">
        <v>15</v>
      </c>
      <c r="FC17" s="7">
        <v>16</v>
      </c>
      <c r="FD17" s="7"/>
      <c r="FE17" s="9">
        <f t="shared" si="136"/>
        <v>0</v>
      </c>
      <c r="FF17" s="9">
        <f t="shared" si="137"/>
        <v>0</v>
      </c>
      <c r="FG17" s="9">
        <f t="shared" si="138"/>
        <v>0</v>
      </c>
      <c r="FH17" s="9">
        <f t="shared" si="139"/>
        <v>0</v>
      </c>
      <c r="FI17" s="9">
        <f t="shared" si="140"/>
        <v>0</v>
      </c>
      <c r="FJ17" s="9">
        <f t="shared" si="141"/>
        <v>0</v>
      </c>
      <c r="FK17" s="9">
        <f t="shared" si="142"/>
        <v>0</v>
      </c>
      <c r="FL17" s="9">
        <f t="shared" si="143"/>
        <v>0</v>
      </c>
      <c r="FM17" s="9">
        <f t="shared" si="144"/>
        <v>0</v>
      </c>
      <c r="FN17" s="9">
        <f t="shared" si="145"/>
        <v>0</v>
      </c>
      <c r="FO17" s="9">
        <f t="shared" si="146"/>
        <v>0</v>
      </c>
      <c r="FP17" s="9">
        <f t="shared" si="147"/>
        <v>0</v>
      </c>
      <c r="FQ17" s="9">
        <f t="shared" si="148"/>
        <v>0</v>
      </c>
      <c r="FR17" s="9">
        <f t="shared" si="149"/>
        <v>0</v>
      </c>
      <c r="FS17" s="9">
        <f t="shared" si="150"/>
        <v>0</v>
      </c>
      <c r="FT17" s="9">
        <f t="shared" si="151"/>
        <v>0</v>
      </c>
      <c r="FU17" s="9">
        <f t="shared" si="152"/>
        <v>0</v>
      </c>
      <c r="FV17" s="9">
        <f t="shared" si="153"/>
        <v>0</v>
      </c>
      <c r="FW17" s="9">
        <f t="shared" si="154"/>
        <v>0</v>
      </c>
      <c r="FX17" s="9">
        <f t="shared" si="155"/>
        <v>0</v>
      </c>
      <c r="FY17" s="9">
        <f t="shared" si="156"/>
        <v>0</v>
      </c>
      <c r="FZ17" s="9">
        <f t="shared" si="157"/>
        <v>0</v>
      </c>
      <c r="GA17" s="9">
        <f t="shared" si="158"/>
        <v>0</v>
      </c>
      <c r="GB17" s="9">
        <f t="shared" si="159"/>
        <v>0</v>
      </c>
      <c r="GC17" s="9">
        <f t="shared" si="160"/>
        <v>0</v>
      </c>
      <c r="GD17" s="9">
        <f t="shared" si="161"/>
        <v>0</v>
      </c>
      <c r="GE17" s="9">
        <f t="shared" si="162"/>
        <v>0</v>
      </c>
      <c r="GF17" s="9">
        <f t="shared" si="163"/>
        <v>0</v>
      </c>
      <c r="GG17" s="9">
        <f t="shared" si="164"/>
        <v>0</v>
      </c>
      <c r="GH17" s="9">
        <f t="shared" si="165"/>
        <v>0</v>
      </c>
      <c r="GI17" s="9">
        <f t="shared" si="166"/>
        <v>0</v>
      </c>
      <c r="GJ17" s="9">
        <f t="shared" si="167"/>
        <v>0</v>
      </c>
      <c r="GK17" s="9">
        <f t="shared" si="168"/>
        <v>0</v>
      </c>
      <c r="GL17" s="9">
        <f t="shared" si="169"/>
        <v>0</v>
      </c>
      <c r="GM17" s="9">
        <f t="shared" si="170"/>
        <v>0</v>
      </c>
      <c r="GN17" s="9">
        <f t="shared" si="171"/>
        <v>0</v>
      </c>
      <c r="GO17" s="9">
        <f t="shared" si="172"/>
        <v>0</v>
      </c>
      <c r="GP17" s="9">
        <f t="shared" si="173"/>
        <v>0</v>
      </c>
      <c r="GQ17" s="9">
        <f t="shared" si="174"/>
        <v>0</v>
      </c>
      <c r="GR17" s="9">
        <f t="shared" si="175"/>
        <v>0</v>
      </c>
      <c r="GS17" s="9">
        <f t="shared" si="176"/>
        <v>0</v>
      </c>
      <c r="GT17" s="9">
        <f t="shared" si="177"/>
        <v>0</v>
      </c>
      <c r="GU17" s="9">
        <f t="shared" si="178"/>
        <v>0</v>
      </c>
      <c r="GV17" s="9">
        <f t="shared" si="179"/>
        <v>0</v>
      </c>
      <c r="GW17" s="9">
        <f t="shared" si="180"/>
        <v>0</v>
      </c>
      <c r="GX17" s="9">
        <f t="shared" si="181"/>
        <v>0</v>
      </c>
      <c r="GY17" s="9">
        <f t="shared" si="182"/>
        <v>0</v>
      </c>
      <c r="GZ17" s="9">
        <f t="shared" si="183"/>
        <v>0</v>
      </c>
      <c r="HA17" s="9">
        <f t="shared" si="184"/>
        <v>0</v>
      </c>
      <c r="HB17" s="9">
        <f t="shared" si="185"/>
        <v>0</v>
      </c>
      <c r="HC17" s="9">
        <f t="shared" si="186"/>
        <v>0</v>
      </c>
      <c r="HD17" s="9">
        <f t="shared" si="187"/>
        <v>0</v>
      </c>
      <c r="HE17" s="9">
        <f t="shared" si="188"/>
        <v>0</v>
      </c>
      <c r="HF17" s="9">
        <f t="shared" si="189"/>
        <v>0</v>
      </c>
      <c r="HG17" s="9">
        <f t="shared" si="190"/>
        <v>0</v>
      </c>
      <c r="HH17" s="9">
        <f t="shared" si="191"/>
        <v>0</v>
      </c>
      <c r="HI17" s="9">
        <f t="shared" si="192"/>
        <v>0</v>
      </c>
      <c r="HJ17" s="9">
        <f t="shared" si="193"/>
        <v>0</v>
      </c>
      <c r="HK17" s="9">
        <f t="shared" si="194"/>
        <v>0</v>
      </c>
      <c r="HL17" s="9">
        <f t="shared" si="195"/>
        <v>0</v>
      </c>
      <c r="HM17" s="9">
        <f t="shared" si="196"/>
        <v>0</v>
      </c>
      <c r="HN17" s="9">
        <f t="shared" si="197"/>
        <v>0</v>
      </c>
      <c r="HO17" s="9">
        <f t="shared" si="198"/>
        <v>0</v>
      </c>
      <c r="HP17" s="9">
        <f t="shared" si="199"/>
        <v>0</v>
      </c>
      <c r="HQ17" s="9">
        <f t="shared" si="200"/>
        <v>0</v>
      </c>
      <c r="HR17" s="9">
        <f t="shared" si="201"/>
        <v>0</v>
      </c>
      <c r="HS17" s="9">
        <f t="shared" si="202"/>
        <v>0</v>
      </c>
      <c r="HT17" s="9">
        <f t="shared" si="203"/>
        <v>0</v>
      </c>
      <c r="HU17" s="9">
        <f t="shared" si="204"/>
        <v>0</v>
      </c>
      <c r="HV17" s="9">
        <f t="shared" si="205"/>
        <v>0</v>
      </c>
      <c r="HW17" s="9">
        <f t="shared" si="206"/>
        <v>0</v>
      </c>
      <c r="HX17" s="9">
        <f t="shared" si="207"/>
        <v>0</v>
      </c>
      <c r="HY17" s="9">
        <f t="shared" si="208"/>
        <v>0</v>
      </c>
      <c r="HZ17" s="9">
        <f t="shared" si="209"/>
        <v>0</v>
      </c>
      <c r="IA17" s="9">
        <f t="shared" si="210"/>
        <v>0</v>
      </c>
      <c r="IB17" s="9">
        <f t="shared" si="211"/>
        <v>0</v>
      </c>
      <c r="IC17" s="9">
        <f t="shared" si="212"/>
        <v>0</v>
      </c>
      <c r="ID17" s="9">
        <f t="shared" si="213"/>
        <v>0</v>
      </c>
      <c r="IE17" s="9">
        <f t="shared" si="214"/>
        <v>0</v>
      </c>
      <c r="IF17" s="9">
        <f t="shared" si="215"/>
        <v>0</v>
      </c>
      <c r="IG17" s="9">
        <f t="shared" si="216"/>
        <v>0</v>
      </c>
      <c r="IH17" s="9">
        <f t="shared" si="217"/>
        <v>0</v>
      </c>
      <c r="II17" s="9">
        <f t="shared" si="218"/>
        <v>0</v>
      </c>
      <c r="IJ17" s="9">
        <f t="shared" si="219"/>
        <v>0</v>
      </c>
      <c r="IK17" s="9">
        <f t="shared" si="220"/>
        <v>0</v>
      </c>
      <c r="IL17" s="9">
        <f t="shared" si="221"/>
        <v>0</v>
      </c>
      <c r="IM17" s="9">
        <f t="shared" si="222"/>
        <v>0</v>
      </c>
      <c r="IN17" s="9">
        <f t="shared" si="223"/>
        <v>0</v>
      </c>
      <c r="IO17" s="9">
        <f t="shared" si="224"/>
        <v>0</v>
      </c>
      <c r="IP17" s="9">
        <f t="shared" si="225"/>
        <v>0</v>
      </c>
      <c r="IQ17" s="9">
        <f t="shared" si="226"/>
        <v>0</v>
      </c>
      <c r="IR17" s="9">
        <f t="shared" si="227"/>
        <v>0</v>
      </c>
      <c r="IS17" s="7"/>
      <c r="IT17" s="7"/>
      <c r="IU17" s="7"/>
      <c r="IV17" s="7"/>
    </row>
    <row r="18" spans="1:256" ht="9" customHeight="1">
      <c r="A18" s="33"/>
      <c r="B18" s="33"/>
      <c r="C18" s="33"/>
      <c r="D18" s="34"/>
      <c r="E18" s="33"/>
      <c r="F18" s="33"/>
      <c r="G18" s="33"/>
      <c r="H18" s="33"/>
      <c r="I18" s="33"/>
      <c r="J18" s="33"/>
      <c r="K18" s="33"/>
      <c r="L18" s="33"/>
      <c r="M18" s="33"/>
      <c r="N18" s="20"/>
      <c r="O18" s="19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  <c r="AY18" s="20"/>
      <c r="AZ18" s="20"/>
      <c r="BA18" s="20"/>
      <c r="BB18" s="20"/>
      <c r="BC18" s="20"/>
      <c r="BD18" s="20"/>
      <c r="BE18" s="20"/>
      <c r="BF18" s="20"/>
      <c r="BG18" s="20"/>
      <c r="BH18" s="20"/>
      <c r="BI18" s="20"/>
      <c r="BJ18" s="20"/>
      <c r="BK18" s="20"/>
      <c r="BL18" s="20"/>
      <c r="BM18" s="20"/>
      <c r="BN18" s="20"/>
      <c r="BO18" s="20"/>
      <c r="BP18" s="20"/>
      <c r="BQ18" s="20"/>
      <c r="BR18" s="20"/>
      <c r="BS18" s="20"/>
      <c r="BT18" s="20"/>
      <c r="BU18" s="20"/>
      <c r="BV18" s="20"/>
      <c r="BW18" s="20"/>
      <c r="BX18" s="20"/>
      <c r="BY18" s="20"/>
      <c r="BZ18" s="20"/>
      <c r="CA18" s="20"/>
      <c r="CB18" s="20"/>
      <c r="CC18" s="20"/>
      <c r="CD18" s="20"/>
      <c r="CE18" s="20"/>
      <c r="CF18" s="20"/>
      <c r="CG18" s="20"/>
      <c r="CH18" s="20"/>
      <c r="CI18" s="20"/>
      <c r="CJ18" s="20"/>
      <c r="CK18" s="20"/>
      <c r="CL18" s="20"/>
      <c r="CM18" s="20"/>
      <c r="CN18" s="20"/>
      <c r="CO18" s="20"/>
      <c r="CP18" s="20"/>
      <c r="CQ18" s="20"/>
      <c r="CR18" s="20"/>
      <c r="CS18" s="20"/>
      <c r="CT18" s="20"/>
      <c r="CU18" s="20"/>
      <c r="CV18" s="20"/>
      <c r="CW18" s="20"/>
      <c r="CX18" s="20"/>
      <c r="CY18" s="20"/>
      <c r="CZ18" s="20"/>
      <c r="DA18" s="20"/>
      <c r="DB18" s="20"/>
      <c r="DC18" s="20"/>
      <c r="DD18" s="20"/>
      <c r="DE18" s="20"/>
      <c r="DF18" s="20"/>
      <c r="DG18" s="20"/>
      <c r="DH18" s="20"/>
      <c r="DI18" s="20"/>
      <c r="DJ18" s="20"/>
      <c r="DK18" s="20"/>
      <c r="DL18" s="20"/>
      <c r="DM18" s="20"/>
      <c r="DN18" s="20"/>
      <c r="DO18" s="20"/>
      <c r="DP18" s="20"/>
      <c r="DQ18" s="20"/>
      <c r="DR18" s="20"/>
      <c r="DS18" s="20"/>
      <c r="DT18" s="20"/>
      <c r="DU18" s="20"/>
      <c r="DV18" s="20"/>
      <c r="DW18" s="20"/>
      <c r="DX18" s="20"/>
      <c r="DY18" s="19"/>
      <c r="DZ18" s="19"/>
      <c r="EA18" s="19"/>
      <c r="EB18" s="20"/>
      <c r="EC18" s="20"/>
      <c r="ED18" s="20"/>
      <c r="EE18" s="20"/>
      <c r="EF18" s="20"/>
      <c r="EG18" s="20"/>
      <c r="EH18" s="20"/>
      <c r="EI18" s="20"/>
      <c r="EJ18" s="20"/>
      <c r="EK18" s="20"/>
      <c r="EL18" s="20"/>
      <c r="EM18" s="20"/>
      <c r="EN18" s="20"/>
      <c r="EO18" s="20"/>
      <c r="EP18" s="20"/>
      <c r="EQ18" s="20"/>
      <c r="ER18" s="20"/>
      <c r="ES18" s="21"/>
      <c r="ET18" s="21"/>
      <c r="EU18" s="21"/>
      <c r="EV18" s="21"/>
      <c r="EW18" s="21"/>
      <c r="EX18" s="20"/>
      <c r="EY18" s="20"/>
      <c r="EZ18" s="20"/>
      <c r="FA18" s="20"/>
      <c r="FB18" s="20"/>
      <c r="FC18" s="20"/>
      <c r="FD18" s="20"/>
      <c r="FE18" s="20"/>
      <c r="FF18" s="20"/>
      <c r="FG18" s="20"/>
      <c r="FH18" s="20"/>
      <c r="FI18" s="20"/>
      <c r="FJ18" s="20"/>
      <c r="FK18" s="20"/>
      <c r="FL18" s="20"/>
      <c r="FM18" s="20"/>
      <c r="FN18" s="20"/>
      <c r="FO18" s="20"/>
      <c r="FP18" s="20"/>
      <c r="FQ18" s="20"/>
      <c r="FR18" s="20"/>
      <c r="FS18" s="20"/>
      <c r="FT18" s="20"/>
      <c r="FU18" s="20"/>
      <c r="FV18" s="20"/>
      <c r="FW18" s="20"/>
      <c r="FX18" s="20"/>
      <c r="FY18" s="20"/>
      <c r="FZ18" s="20"/>
      <c r="GA18" s="20"/>
      <c r="GB18" s="20"/>
      <c r="GC18" s="20"/>
      <c r="GD18" s="20"/>
      <c r="GE18" s="20"/>
      <c r="GF18" s="20"/>
      <c r="GG18" s="20"/>
      <c r="GH18" s="20"/>
      <c r="GI18" s="20"/>
      <c r="GJ18" s="20"/>
      <c r="GK18" s="20"/>
      <c r="GL18" s="20"/>
      <c r="GM18" s="20"/>
      <c r="GN18" s="20"/>
      <c r="GO18" s="20"/>
      <c r="GP18" s="20"/>
      <c r="GQ18" s="20"/>
      <c r="GR18" s="20"/>
      <c r="GS18" s="20"/>
      <c r="GT18" s="20"/>
      <c r="GU18" s="20"/>
      <c r="GV18" s="20"/>
      <c r="GW18" s="20"/>
      <c r="GX18" s="20"/>
      <c r="GY18" s="20"/>
      <c r="GZ18" s="20"/>
      <c r="HA18" s="20"/>
      <c r="HB18" s="20"/>
      <c r="HC18" s="20"/>
      <c r="HD18" s="20"/>
      <c r="HE18" s="20"/>
      <c r="HF18" s="20"/>
      <c r="HG18" s="20"/>
      <c r="HH18" s="20"/>
      <c r="HI18" s="20"/>
      <c r="HJ18" s="20"/>
      <c r="HK18" s="20"/>
      <c r="HL18" s="20"/>
      <c r="HM18" s="20"/>
      <c r="HN18" s="20"/>
      <c r="HO18" s="20"/>
      <c r="HP18" s="20"/>
      <c r="HQ18" s="20"/>
      <c r="HR18" s="20"/>
      <c r="HS18" s="20"/>
      <c r="HT18" s="20"/>
      <c r="HU18" s="20"/>
      <c r="HV18" s="20"/>
      <c r="HW18" s="20"/>
      <c r="HX18" s="20"/>
      <c r="HY18" s="20"/>
      <c r="HZ18" s="20"/>
      <c r="IA18" s="20"/>
      <c r="IB18" s="20"/>
      <c r="IC18" s="20"/>
      <c r="ID18" s="20"/>
      <c r="IE18" s="20"/>
      <c r="IF18" s="20"/>
      <c r="IG18" s="20"/>
      <c r="IH18" s="20"/>
      <c r="II18" s="20"/>
      <c r="IJ18" s="20"/>
      <c r="IK18" s="20"/>
      <c r="IL18" s="20"/>
      <c r="IM18" s="20"/>
      <c r="IN18" s="20"/>
      <c r="IO18" s="20"/>
      <c r="IP18" s="20"/>
      <c r="IQ18" s="20"/>
      <c r="IR18" s="20"/>
      <c r="IS18" s="20"/>
      <c r="IT18" s="20"/>
      <c r="IU18" s="20"/>
      <c r="IV18" s="20"/>
    </row>
    <row r="19" spans="1:256" s="116" customFormat="1" ht="70.5">
      <c r="A19" s="115" t="s">
        <v>50</v>
      </c>
      <c r="B19" s="115"/>
      <c r="C19" s="115"/>
      <c r="D19" s="115"/>
      <c r="E19" s="115"/>
      <c r="F19" s="115"/>
      <c r="G19" s="115"/>
      <c r="H19" s="115"/>
      <c r="I19" s="115"/>
      <c r="J19" s="115"/>
      <c r="L19" s="117"/>
      <c r="DV19" s="117"/>
      <c r="DW19" s="117"/>
      <c r="DX19" s="117"/>
      <c r="EP19" s="118"/>
      <c r="EQ19" s="118"/>
      <c r="ER19" s="118"/>
      <c r="ES19" s="118"/>
      <c r="ET19" s="118"/>
    </row>
    <row r="20" spans="1:256" s="116" customFormat="1" ht="70.5">
      <c r="A20" s="115" t="s">
        <v>56</v>
      </c>
      <c r="B20" s="115"/>
      <c r="C20" s="115"/>
      <c r="D20" s="115"/>
      <c r="E20" s="115"/>
      <c r="F20" s="115"/>
      <c r="G20" s="115"/>
      <c r="H20" s="115"/>
      <c r="I20" s="115"/>
      <c r="J20" s="115"/>
      <c r="L20" s="117"/>
      <c r="DV20" s="117"/>
      <c r="DW20" s="117"/>
      <c r="DX20" s="117"/>
      <c r="EP20" s="118"/>
      <c r="EQ20" s="118"/>
      <c r="ER20" s="118"/>
      <c r="ES20" s="118"/>
      <c r="ET20" s="118"/>
    </row>
    <row r="21" spans="1:256" s="116" customFormat="1" ht="70.5">
      <c r="A21" s="115"/>
      <c r="B21" s="115"/>
      <c r="C21" s="115"/>
      <c r="D21" s="115"/>
      <c r="E21" s="115"/>
      <c r="F21" s="115"/>
      <c r="G21" s="115"/>
      <c r="H21" s="115"/>
      <c r="I21" s="115"/>
      <c r="J21" s="115"/>
      <c r="L21" s="117"/>
      <c r="DV21" s="117"/>
      <c r="DW21" s="117"/>
      <c r="DX21" s="117"/>
      <c r="EP21" s="118"/>
      <c r="EQ21" s="118"/>
      <c r="ER21" s="118"/>
      <c r="ES21" s="118"/>
      <c r="ET21" s="118"/>
    </row>
    <row r="22" spans="1:256" s="116" customFormat="1" ht="70.5">
      <c r="A22" s="115" t="s">
        <v>51</v>
      </c>
      <c r="B22" s="115"/>
      <c r="C22" s="115"/>
      <c r="D22" s="115"/>
      <c r="E22" s="115"/>
      <c r="F22" s="115"/>
      <c r="G22" s="115"/>
      <c r="H22" s="115"/>
      <c r="I22" s="115"/>
      <c r="J22" s="115"/>
      <c r="L22" s="117"/>
      <c r="DV22" s="117"/>
      <c r="DW22" s="117"/>
      <c r="DX22" s="117"/>
      <c r="EP22" s="118"/>
      <c r="EQ22" s="118"/>
      <c r="ER22" s="118"/>
      <c r="ES22" s="118"/>
      <c r="ET22" s="118"/>
    </row>
    <row r="23" spans="1:256" s="116" customFormat="1" ht="70.5">
      <c r="A23" s="119" t="s">
        <v>52</v>
      </c>
      <c r="B23" s="119"/>
      <c r="C23" s="119"/>
      <c r="D23" s="119"/>
      <c r="E23" s="119"/>
      <c r="F23" s="119"/>
      <c r="G23" s="119"/>
      <c r="H23" s="119"/>
      <c r="I23" s="119"/>
      <c r="J23" s="119"/>
      <c r="L23" s="117"/>
      <c r="DV23" s="117"/>
      <c r="DW23" s="117"/>
      <c r="DX23" s="117"/>
      <c r="EP23" s="118"/>
      <c r="EQ23" s="118"/>
      <c r="ER23" s="118"/>
      <c r="ES23" s="118"/>
      <c r="ET23" s="118"/>
    </row>
    <row r="24" spans="1:256" s="41" customFormat="1" ht="25.5" customHeight="1">
      <c r="A24" s="40"/>
      <c r="B24" s="40"/>
      <c r="C24" s="40"/>
      <c r="D24" s="40"/>
      <c r="E24" s="40"/>
      <c r="F24" s="40"/>
      <c r="G24" s="40"/>
      <c r="H24" s="40"/>
      <c r="I24" s="40"/>
      <c r="J24" s="40"/>
      <c r="L24" s="42"/>
      <c r="DV24" s="42"/>
      <c r="DW24" s="42"/>
      <c r="DX24" s="42"/>
      <c r="EP24" s="43"/>
      <c r="EQ24" s="43"/>
      <c r="ER24" s="43"/>
      <c r="ES24" s="43"/>
      <c r="ET24" s="43"/>
    </row>
    <row r="25" spans="1:256">
      <c r="A25" s="35"/>
      <c r="B25" s="35"/>
      <c r="C25" s="35"/>
      <c r="D25" s="36"/>
      <c r="E25" s="35"/>
      <c r="F25" s="35"/>
      <c r="G25" s="35"/>
      <c r="H25" s="35"/>
      <c r="I25" s="35"/>
      <c r="J25" s="35"/>
      <c r="K25" s="35"/>
      <c r="L25" s="35"/>
      <c r="M25" s="35"/>
      <c r="N25" s="20"/>
      <c r="O25" s="19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20"/>
      <c r="AR25" s="20"/>
      <c r="AS25" s="20"/>
      <c r="AT25" s="20"/>
      <c r="AU25" s="20"/>
      <c r="AV25" s="20"/>
      <c r="AW25" s="20"/>
      <c r="AX25" s="20"/>
      <c r="AY25" s="20"/>
      <c r="AZ25" s="20"/>
      <c r="BA25" s="20"/>
      <c r="BB25" s="20"/>
      <c r="BC25" s="20"/>
      <c r="BD25" s="20"/>
      <c r="BE25" s="20"/>
      <c r="BF25" s="20"/>
      <c r="BG25" s="20"/>
      <c r="BH25" s="20"/>
      <c r="BI25" s="20"/>
      <c r="BJ25" s="20"/>
      <c r="BK25" s="20"/>
      <c r="BL25" s="20"/>
      <c r="BM25" s="20"/>
      <c r="BN25" s="20"/>
      <c r="BO25" s="20"/>
      <c r="BP25" s="20"/>
      <c r="BQ25" s="20"/>
      <c r="BR25" s="20"/>
      <c r="BS25" s="20"/>
      <c r="BT25" s="20"/>
      <c r="BU25" s="20"/>
      <c r="BV25" s="20"/>
      <c r="BW25" s="20"/>
      <c r="BX25" s="20"/>
      <c r="BY25" s="20"/>
      <c r="BZ25" s="20"/>
      <c r="CA25" s="20"/>
      <c r="CB25" s="20"/>
      <c r="CC25" s="20"/>
      <c r="CD25" s="20"/>
      <c r="CE25" s="20"/>
      <c r="CF25" s="20"/>
      <c r="CG25" s="20"/>
      <c r="CH25" s="20"/>
      <c r="CI25" s="20"/>
      <c r="CJ25" s="20"/>
      <c r="CK25" s="20"/>
      <c r="CL25" s="20"/>
      <c r="CM25" s="20"/>
      <c r="CN25" s="20"/>
      <c r="CO25" s="20"/>
      <c r="CP25" s="20"/>
      <c r="CQ25" s="20"/>
      <c r="CR25" s="20"/>
      <c r="CS25" s="20"/>
      <c r="CT25" s="20"/>
      <c r="CU25" s="20"/>
      <c r="CV25" s="20"/>
      <c r="CW25" s="20"/>
      <c r="CX25" s="20"/>
      <c r="CY25" s="20"/>
      <c r="CZ25" s="20"/>
      <c r="DA25" s="20"/>
      <c r="DB25" s="20"/>
      <c r="DC25" s="20"/>
      <c r="DD25" s="20"/>
      <c r="DE25" s="20"/>
      <c r="DF25" s="20"/>
      <c r="DG25" s="20"/>
      <c r="DH25" s="20"/>
      <c r="DI25" s="20"/>
      <c r="DJ25" s="20"/>
      <c r="DK25" s="20"/>
      <c r="DL25" s="20"/>
      <c r="DM25" s="20"/>
      <c r="DN25" s="20"/>
      <c r="DO25" s="20"/>
      <c r="DP25" s="20"/>
      <c r="DQ25" s="20"/>
      <c r="DR25" s="20"/>
      <c r="DS25" s="20"/>
      <c r="DT25" s="20"/>
      <c r="DU25" s="20"/>
      <c r="DV25" s="20"/>
      <c r="DW25" s="20"/>
      <c r="DX25" s="20"/>
      <c r="DY25" s="19"/>
      <c r="DZ25" s="19"/>
      <c r="EA25" s="19"/>
      <c r="EB25" s="20"/>
      <c r="EC25" s="20"/>
      <c r="ED25" s="20"/>
      <c r="EE25" s="20"/>
      <c r="EF25" s="20"/>
      <c r="EG25" s="20"/>
      <c r="EH25" s="20"/>
      <c r="EI25" s="20"/>
      <c r="EJ25" s="20"/>
      <c r="EK25" s="20"/>
      <c r="EL25" s="20"/>
      <c r="EM25" s="20"/>
      <c r="EN25" s="20"/>
      <c r="EO25" s="20"/>
      <c r="EP25" s="20"/>
      <c r="EQ25" s="20"/>
      <c r="ER25" s="20"/>
      <c r="ES25" s="21"/>
      <c r="ET25" s="21"/>
      <c r="EU25" s="21"/>
      <c r="EV25" s="21"/>
      <c r="EW25" s="21"/>
      <c r="EX25" s="20"/>
      <c r="EY25" s="20"/>
      <c r="EZ25" s="20"/>
      <c r="FA25" s="20"/>
      <c r="FB25" s="20"/>
      <c r="FC25" s="20"/>
      <c r="FD25" s="20"/>
      <c r="FE25" s="20"/>
      <c r="FF25" s="20"/>
      <c r="FG25" s="20"/>
      <c r="FH25" s="20"/>
      <c r="FI25" s="20"/>
      <c r="FJ25" s="20"/>
      <c r="FK25" s="20"/>
      <c r="FL25" s="20"/>
      <c r="FM25" s="20"/>
      <c r="FN25" s="20"/>
      <c r="FO25" s="20"/>
      <c r="FP25" s="20"/>
      <c r="FQ25" s="20"/>
      <c r="FR25" s="20"/>
      <c r="FS25" s="20"/>
      <c r="FT25" s="20"/>
      <c r="FU25" s="20"/>
      <c r="FV25" s="20"/>
      <c r="FW25" s="20"/>
      <c r="FX25" s="20"/>
      <c r="FY25" s="20"/>
      <c r="FZ25" s="20"/>
      <c r="GA25" s="20"/>
      <c r="GB25" s="20"/>
      <c r="GC25" s="20"/>
      <c r="GD25" s="20"/>
      <c r="GE25" s="20"/>
      <c r="GF25" s="20"/>
      <c r="GG25" s="20"/>
      <c r="GH25" s="20"/>
      <c r="GI25" s="20"/>
      <c r="GJ25" s="20"/>
      <c r="GK25" s="20"/>
      <c r="GL25" s="20"/>
      <c r="GM25" s="20"/>
      <c r="GN25" s="20"/>
      <c r="GO25" s="20"/>
      <c r="GP25" s="20"/>
      <c r="GQ25" s="20"/>
      <c r="GR25" s="20"/>
      <c r="GS25" s="20"/>
      <c r="GT25" s="20"/>
      <c r="GU25" s="20"/>
      <c r="GV25" s="20"/>
      <c r="GW25" s="20"/>
      <c r="GX25" s="20"/>
      <c r="GY25" s="20"/>
      <c r="GZ25" s="20"/>
      <c r="HA25" s="20"/>
      <c r="HB25" s="20"/>
      <c r="HC25" s="20"/>
      <c r="HD25" s="20"/>
      <c r="HE25" s="20"/>
      <c r="HF25" s="20"/>
      <c r="HG25" s="20"/>
      <c r="HH25" s="20"/>
      <c r="HI25" s="20"/>
      <c r="HJ25" s="20"/>
      <c r="HK25" s="20"/>
      <c r="HL25" s="20"/>
      <c r="HM25" s="20"/>
      <c r="HN25" s="20"/>
      <c r="HO25" s="20"/>
      <c r="HP25" s="20"/>
      <c r="HQ25" s="20"/>
      <c r="HR25" s="20"/>
      <c r="HS25" s="20"/>
      <c r="HT25" s="20"/>
      <c r="HU25" s="20"/>
      <c r="HV25" s="20"/>
      <c r="HW25" s="20"/>
      <c r="HX25" s="20"/>
      <c r="HY25" s="20"/>
      <c r="HZ25" s="20"/>
      <c r="IA25" s="20"/>
      <c r="IB25" s="20"/>
      <c r="IC25" s="20"/>
      <c r="ID25" s="20"/>
      <c r="IE25" s="20"/>
      <c r="IF25" s="20"/>
      <c r="IG25" s="20"/>
      <c r="IH25" s="20"/>
      <c r="II25" s="20"/>
      <c r="IJ25" s="20"/>
      <c r="IK25" s="20"/>
      <c r="IL25" s="20"/>
      <c r="IM25" s="20"/>
      <c r="IN25" s="20"/>
      <c r="IO25" s="20"/>
      <c r="IP25" s="20"/>
      <c r="IQ25" s="20"/>
      <c r="IR25" s="20"/>
      <c r="IS25" s="20"/>
      <c r="IT25" s="20"/>
      <c r="IU25" s="20"/>
      <c r="IV25" s="20"/>
    </row>
    <row r="26" spans="1:256">
      <c r="A26" s="35"/>
      <c r="B26" s="35"/>
      <c r="C26" s="35"/>
      <c r="D26" s="36"/>
      <c r="E26" s="35"/>
      <c r="F26" s="35"/>
      <c r="G26" s="35"/>
      <c r="H26" s="35"/>
      <c r="I26" s="35"/>
      <c r="J26" s="35"/>
      <c r="K26" s="35"/>
      <c r="L26" s="35"/>
      <c r="M26" s="35"/>
      <c r="N26" s="20"/>
      <c r="O26" s="19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0"/>
      <c r="AU26" s="20"/>
      <c r="AV26" s="20"/>
      <c r="AW26" s="20"/>
      <c r="AX26" s="20"/>
      <c r="AY26" s="20"/>
      <c r="AZ26" s="20"/>
      <c r="BA26" s="20"/>
      <c r="BB26" s="20"/>
      <c r="BC26" s="20"/>
      <c r="BD26" s="20"/>
      <c r="BE26" s="20"/>
      <c r="BF26" s="20"/>
      <c r="BG26" s="20"/>
      <c r="BH26" s="20"/>
      <c r="BI26" s="20"/>
      <c r="BJ26" s="20"/>
      <c r="BK26" s="20"/>
      <c r="BL26" s="20"/>
      <c r="BM26" s="20"/>
      <c r="BN26" s="20"/>
      <c r="BO26" s="20"/>
      <c r="BP26" s="20"/>
      <c r="BQ26" s="20"/>
      <c r="BR26" s="20"/>
      <c r="BS26" s="20"/>
      <c r="BT26" s="20"/>
      <c r="BU26" s="20"/>
      <c r="BV26" s="20"/>
      <c r="BW26" s="20"/>
      <c r="BX26" s="20"/>
      <c r="BY26" s="20"/>
      <c r="BZ26" s="20"/>
      <c r="CA26" s="20"/>
      <c r="CB26" s="20"/>
      <c r="CC26" s="20"/>
      <c r="CD26" s="20"/>
      <c r="CE26" s="20"/>
      <c r="CF26" s="20"/>
      <c r="CG26" s="20"/>
      <c r="CH26" s="20"/>
      <c r="CI26" s="20"/>
      <c r="CJ26" s="20"/>
      <c r="CK26" s="20"/>
      <c r="CL26" s="20"/>
      <c r="CM26" s="20"/>
      <c r="CN26" s="20"/>
      <c r="CO26" s="20"/>
      <c r="CP26" s="20"/>
      <c r="CQ26" s="20"/>
      <c r="CR26" s="20"/>
      <c r="CS26" s="20"/>
      <c r="CT26" s="20"/>
      <c r="CU26" s="20"/>
      <c r="CV26" s="20"/>
      <c r="CW26" s="20"/>
      <c r="CX26" s="20"/>
      <c r="CY26" s="20"/>
      <c r="CZ26" s="20"/>
      <c r="DA26" s="20"/>
      <c r="DB26" s="20"/>
      <c r="DC26" s="20"/>
      <c r="DD26" s="20"/>
      <c r="DE26" s="20"/>
      <c r="DF26" s="20"/>
      <c r="DG26" s="20"/>
      <c r="DH26" s="20"/>
      <c r="DI26" s="20"/>
      <c r="DJ26" s="20"/>
      <c r="DK26" s="20"/>
      <c r="DL26" s="20"/>
      <c r="DM26" s="20"/>
      <c r="DN26" s="20"/>
      <c r="DO26" s="20"/>
      <c r="DP26" s="20"/>
      <c r="DQ26" s="20"/>
      <c r="DR26" s="20"/>
      <c r="DS26" s="20"/>
      <c r="DT26" s="20"/>
      <c r="DU26" s="20"/>
      <c r="DV26" s="20"/>
      <c r="DW26" s="20"/>
      <c r="DX26" s="20"/>
      <c r="DY26" s="19"/>
      <c r="DZ26" s="19"/>
      <c r="EA26" s="19"/>
      <c r="EB26" s="20"/>
      <c r="EC26" s="20"/>
      <c r="ED26" s="20"/>
      <c r="EE26" s="20"/>
      <c r="EF26" s="20"/>
      <c r="EG26" s="20"/>
      <c r="EH26" s="20"/>
      <c r="EI26" s="20"/>
      <c r="EJ26" s="20"/>
      <c r="EK26" s="20"/>
      <c r="EL26" s="20"/>
      <c r="EM26" s="20"/>
      <c r="EN26" s="20"/>
      <c r="EO26" s="20"/>
      <c r="EP26" s="20"/>
      <c r="EQ26" s="20"/>
      <c r="ER26" s="20"/>
      <c r="ES26" s="21"/>
      <c r="ET26" s="21"/>
      <c r="EU26" s="21"/>
      <c r="EV26" s="21"/>
      <c r="EW26" s="21"/>
      <c r="EX26" s="20"/>
      <c r="EY26" s="20"/>
      <c r="EZ26" s="20"/>
      <c r="FA26" s="20"/>
      <c r="FB26" s="20"/>
      <c r="FC26" s="20"/>
      <c r="FD26" s="20"/>
      <c r="FE26" s="20"/>
      <c r="FF26" s="20"/>
      <c r="FG26" s="20"/>
      <c r="FH26" s="20"/>
      <c r="FI26" s="20"/>
      <c r="FJ26" s="20"/>
      <c r="FK26" s="20"/>
      <c r="FL26" s="20"/>
      <c r="FM26" s="20"/>
      <c r="FN26" s="20"/>
      <c r="FO26" s="20"/>
      <c r="FP26" s="20"/>
      <c r="FQ26" s="20"/>
      <c r="FR26" s="20"/>
      <c r="FS26" s="20"/>
      <c r="FT26" s="20"/>
      <c r="FU26" s="20"/>
      <c r="FV26" s="20"/>
      <c r="FW26" s="20"/>
      <c r="FX26" s="20"/>
      <c r="FY26" s="20"/>
      <c r="FZ26" s="20"/>
      <c r="GA26" s="20"/>
      <c r="GB26" s="20"/>
      <c r="GC26" s="20"/>
      <c r="GD26" s="20"/>
      <c r="GE26" s="20"/>
      <c r="GF26" s="20"/>
      <c r="GG26" s="20"/>
      <c r="GH26" s="20"/>
      <c r="GI26" s="20"/>
      <c r="GJ26" s="20"/>
      <c r="GK26" s="20"/>
      <c r="GL26" s="20"/>
      <c r="GM26" s="20"/>
      <c r="GN26" s="20"/>
      <c r="GO26" s="20"/>
      <c r="GP26" s="20"/>
      <c r="GQ26" s="20"/>
      <c r="GR26" s="20"/>
      <c r="GS26" s="20"/>
      <c r="GT26" s="20"/>
      <c r="GU26" s="20"/>
      <c r="GV26" s="20"/>
      <c r="GW26" s="20"/>
      <c r="GX26" s="20"/>
      <c r="GY26" s="20"/>
      <c r="GZ26" s="20"/>
      <c r="HA26" s="20"/>
      <c r="HB26" s="20"/>
      <c r="HC26" s="20"/>
      <c r="HD26" s="20"/>
      <c r="HE26" s="20"/>
      <c r="HF26" s="20"/>
      <c r="HG26" s="20"/>
      <c r="HH26" s="20"/>
      <c r="HI26" s="20"/>
      <c r="HJ26" s="20"/>
      <c r="HK26" s="20"/>
      <c r="HL26" s="20"/>
      <c r="HM26" s="20"/>
      <c r="HN26" s="20"/>
      <c r="HO26" s="20"/>
      <c r="HP26" s="20"/>
      <c r="HQ26" s="20"/>
      <c r="HR26" s="20"/>
      <c r="HS26" s="20"/>
      <c r="HT26" s="20"/>
      <c r="HU26" s="20"/>
      <c r="HV26" s="20"/>
      <c r="HW26" s="20"/>
      <c r="HX26" s="20"/>
      <c r="HY26" s="20"/>
      <c r="HZ26" s="20"/>
      <c r="IA26" s="20"/>
      <c r="IB26" s="20"/>
      <c r="IC26" s="20"/>
      <c r="ID26" s="20"/>
      <c r="IE26" s="20"/>
      <c r="IF26" s="20"/>
      <c r="IG26" s="20"/>
      <c r="IH26" s="20"/>
      <c r="II26" s="20"/>
      <c r="IJ26" s="20"/>
      <c r="IK26" s="20"/>
      <c r="IL26" s="20"/>
      <c r="IM26" s="20"/>
      <c r="IN26" s="20"/>
      <c r="IO26" s="20"/>
      <c r="IP26" s="20"/>
      <c r="IQ26" s="20"/>
      <c r="IR26" s="20"/>
      <c r="IS26" s="20"/>
      <c r="IT26" s="20"/>
      <c r="IU26" s="20"/>
      <c r="IV26" s="20"/>
    </row>
    <row r="27" spans="1:256">
      <c r="A27" s="35"/>
      <c r="B27" s="35"/>
      <c r="C27" s="35"/>
      <c r="D27" s="36"/>
      <c r="E27" s="35"/>
      <c r="F27" s="35"/>
      <c r="G27" s="35"/>
      <c r="H27" s="35"/>
      <c r="I27" s="35"/>
      <c r="J27" s="35"/>
      <c r="K27" s="35"/>
      <c r="L27" s="35"/>
      <c r="M27" s="35"/>
      <c r="N27" s="20"/>
      <c r="O27" s="19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20"/>
      <c r="AW27" s="20"/>
      <c r="AX27" s="20"/>
      <c r="AY27" s="20"/>
      <c r="AZ27" s="20"/>
      <c r="BA27" s="20"/>
      <c r="BB27" s="20"/>
      <c r="BC27" s="20"/>
      <c r="BD27" s="20"/>
      <c r="BE27" s="20"/>
      <c r="BF27" s="20"/>
      <c r="BG27" s="20"/>
      <c r="BH27" s="20"/>
      <c r="BI27" s="20"/>
      <c r="BJ27" s="20"/>
      <c r="BK27" s="20"/>
      <c r="BL27" s="20"/>
      <c r="BM27" s="20"/>
      <c r="BN27" s="20"/>
      <c r="BO27" s="20"/>
      <c r="BP27" s="20"/>
      <c r="BQ27" s="20"/>
      <c r="BR27" s="20"/>
      <c r="BS27" s="20"/>
      <c r="BT27" s="20"/>
      <c r="BU27" s="20"/>
      <c r="BV27" s="20"/>
      <c r="BW27" s="20"/>
      <c r="BX27" s="20"/>
      <c r="BY27" s="20"/>
      <c r="BZ27" s="20"/>
      <c r="CA27" s="20"/>
      <c r="CB27" s="20"/>
      <c r="CC27" s="20"/>
      <c r="CD27" s="20"/>
      <c r="CE27" s="20"/>
      <c r="CF27" s="20"/>
      <c r="CG27" s="20"/>
      <c r="CH27" s="20"/>
      <c r="CI27" s="20"/>
      <c r="CJ27" s="20"/>
      <c r="CK27" s="20"/>
      <c r="CL27" s="20"/>
      <c r="CM27" s="20"/>
      <c r="CN27" s="20"/>
      <c r="CO27" s="20"/>
      <c r="CP27" s="20"/>
      <c r="CQ27" s="20"/>
      <c r="CR27" s="20"/>
      <c r="CS27" s="20"/>
      <c r="CT27" s="20"/>
      <c r="CU27" s="20"/>
      <c r="CV27" s="20"/>
      <c r="CW27" s="20"/>
      <c r="CX27" s="20"/>
      <c r="CY27" s="20"/>
      <c r="CZ27" s="20"/>
      <c r="DA27" s="20"/>
      <c r="DB27" s="20"/>
      <c r="DC27" s="20"/>
      <c r="DD27" s="20"/>
      <c r="DE27" s="20"/>
      <c r="DF27" s="20"/>
      <c r="DG27" s="20"/>
      <c r="DH27" s="20"/>
      <c r="DI27" s="20"/>
      <c r="DJ27" s="20"/>
      <c r="DK27" s="20"/>
      <c r="DL27" s="20"/>
      <c r="DM27" s="20"/>
      <c r="DN27" s="20"/>
      <c r="DO27" s="20"/>
      <c r="DP27" s="20"/>
      <c r="DQ27" s="20"/>
      <c r="DR27" s="20"/>
      <c r="DS27" s="20"/>
      <c r="DT27" s="20"/>
      <c r="DU27" s="20"/>
      <c r="DV27" s="20"/>
      <c r="DW27" s="20"/>
      <c r="DX27" s="20"/>
      <c r="DY27" s="19"/>
      <c r="DZ27" s="19"/>
      <c r="EA27" s="19"/>
      <c r="EB27" s="20"/>
      <c r="EC27" s="20"/>
      <c r="ED27" s="20"/>
      <c r="EE27" s="20"/>
      <c r="EF27" s="20"/>
      <c r="EG27" s="20"/>
      <c r="EH27" s="20"/>
      <c r="EI27" s="20"/>
      <c r="EJ27" s="20"/>
      <c r="EK27" s="20"/>
      <c r="EL27" s="20"/>
      <c r="EM27" s="20"/>
      <c r="EN27" s="20"/>
      <c r="EO27" s="20"/>
      <c r="EP27" s="20"/>
      <c r="EQ27" s="20"/>
      <c r="ER27" s="20"/>
      <c r="ES27" s="21"/>
      <c r="ET27" s="21"/>
      <c r="EU27" s="21"/>
      <c r="EV27" s="21"/>
      <c r="EW27" s="21"/>
      <c r="EX27" s="20"/>
      <c r="EY27" s="20"/>
      <c r="EZ27" s="20"/>
      <c r="FA27" s="20"/>
      <c r="FB27" s="20"/>
      <c r="FC27" s="20"/>
      <c r="FD27" s="20"/>
      <c r="FE27" s="20"/>
      <c r="FF27" s="20"/>
      <c r="FG27" s="20"/>
      <c r="FH27" s="20"/>
      <c r="FI27" s="20"/>
      <c r="FJ27" s="20"/>
      <c r="FK27" s="20"/>
      <c r="FL27" s="20"/>
      <c r="FM27" s="20"/>
      <c r="FN27" s="20"/>
      <c r="FO27" s="20"/>
      <c r="FP27" s="20"/>
      <c r="FQ27" s="20"/>
      <c r="FR27" s="20"/>
      <c r="FS27" s="20"/>
      <c r="FT27" s="20"/>
      <c r="FU27" s="20"/>
      <c r="FV27" s="20"/>
      <c r="FW27" s="20"/>
      <c r="FX27" s="20"/>
      <c r="FY27" s="20"/>
      <c r="FZ27" s="20"/>
      <c r="GA27" s="20"/>
      <c r="GB27" s="20"/>
      <c r="GC27" s="20"/>
      <c r="GD27" s="20"/>
      <c r="GE27" s="20"/>
      <c r="GF27" s="20"/>
      <c r="GG27" s="20"/>
      <c r="GH27" s="20"/>
      <c r="GI27" s="20"/>
      <c r="GJ27" s="20"/>
      <c r="GK27" s="20"/>
      <c r="GL27" s="20"/>
      <c r="GM27" s="20"/>
      <c r="GN27" s="20"/>
      <c r="GO27" s="20"/>
      <c r="GP27" s="20"/>
      <c r="GQ27" s="20"/>
      <c r="GR27" s="20"/>
      <c r="GS27" s="20"/>
      <c r="GT27" s="20"/>
      <c r="GU27" s="20"/>
      <c r="GV27" s="20"/>
      <c r="GW27" s="20"/>
      <c r="GX27" s="20"/>
      <c r="GY27" s="20"/>
      <c r="GZ27" s="20"/>
      <c r="HA27" s="20"/>
      <c r="HB27" s="20"/>
      <c r="HC27" s="20"/>
      <c r="HD27" s="20"/>
      <c r="HE27" s="20"/>
      <c r="HF27" s="20"/>
      <c r="HG27" s="20"/>
      <c r="HH27" s="20"/>
      <c r="HI27" s="20"/>
      <c r="HJ27" s="20"/>
      <c r="HK27" s="20"/>
      <c r="HL27" s="20"/>
      <c r="HM27" s="20"/>
      <c r="HN27" s="20"/>
      <c r="HO27" s="20"/>
      <c r="HP27" s="20"/>
      <c r="HQ27" s="20"/>
      <c r="HR27" s="20"/>
      <c r="HS27" s="20"/>
      <c r="HT27" s="20"/>
      <c r="HU27" s="20"/>
      <c r="HV27" s="20"/>
      <c r="HW27" s="20"/>
      <c r="HX27" s="20"/>
      <c r="HY27" s="20"/>
      <c r="HZ27" s="20"/>
      <c r="IA27" s="20"/>
      <c r="IB27" s="20"/>
      <c r="IC27" s="20"/>
      <c r="ID27" s="20"/>
      <c r="IE27" s="20"/>
      <c r="IF27" s="20"/>
      <c r="IG27" s="20"/>
      <c r="IH27" s="20"/>
      <c r="II27" s="20"/>
      <c r="IJ27" s="20"/>
      <c r="IK27" s="20"/>
      <c r="IL27" s="20"/>
      <c r="IM27" s="20"/>
      <c r="IN27" s="20"/>
      <c r="IO27" s="20"/>
      <c r="IP27" s="20"/>
      <c r="IQ27" s="20"/>
      <c r="IR27" s="20"/>
      <c r="IS27" s="20"/>
      <c r="IT27" s="20"/>
      <c r="IU27" s="20"/>
      <c r="IV27" s="20"/>
    </row>
  </sheetData>
  <sheetProtection formatCells="0" formatColumns="0" formatRows="0" insertColumns="0" insertRows="0" insertHyperlinks="0" deleteColumns="0" deleteRows="0" autoFilter="0" pivotTables="0"/>
  <mergeCells count="23">
    <mergeCell ref="A5:M5"/>
    <mergeCell ref="N1:N4"/>
    <mergeCell ref="A2:M2"/>
    <mergeCell ref="A3:M3"/>
    <mergeCell ref="A4:E4"/>
    <mergeCell ref="H4:M4"/>
    <mergeCell ref="A6:M6"/>
    <mergeCell ref="A8:A10"/>
    <mergeCell ref="B8:B10"/>
    <mergeCell ref="C8:C10"/>
    <mergeCell ref="D8:D10"/>
    <mergeCell ref="E8:E10"/>
    <mergeCell ref="F8:F10"/>
    <mergeCell ref="G8:G10"/>
    <mergeCell ref="H8:H10"/>
    <mergeCell ref="I8:J8"/>
    <mergeCell ref="K8:L8"/>
    <mergeCell ref="M8:M10"/>
    <mergeCell ref="N8:N10"/>
    <mergeCell ref="I9:I10"/>
    <mergeCell ref="J9:J10"/>
    <mergeCell ref="K9:K10"/>
    <mergeCell ref="L9:L10"/>
  </mergeCells>
  <phoneticPr fontId="23" type="noConversion"/>
  <dataValidations count="2">
    <dataValidation type="whole" errorStyle="warning" showInputMessage="1" showErrorMessage="1" error="Укажите правильно занимаемое мотокроссменом место_x000a_Место должно быть  от 1 до 60" sqref="L11:L17">
      <formula1>1</formula1>
      <formula2>60</formula2>
    </dataValidation>
    <dataValidation type="decimal" errorStyle="warning" allowBlank="1" showInputMessage="1" showErrorMessage="1" error="Укажите правильно занимаемое мотокроссменом место_x000a_Место должно быть  от 1 до 60" sqref="J11:K17">
      <formula1>1</formula1>
      <formula2>60</formula2>
    </dataValidation>
  </dataValidations>
  <printOptions horizontalCentered="1"/>
  <pageMargins left="0.59055118110236227" right="0.19685039370078741" top="0.19685039370078741" bottom="0.19685039370078741" header="0" footer="0"/>
  <pageSetup paperSize="9" scale="22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5">
    <pageSetUpPr fitToPage="1"/>
  </sheetPr>
  <dimension ref="A1:IV35"/>
  <sheetViews>
    <sheetView zoomScale="25" zoomScaleNormal="30" zoomScalePageLayoutView="75" workbookViewId="0">
      <selection activeCell="C24" sqref="C24"/>
    </sheetView>
  </sheetViews>
  <sheetFormatPr defaultColWidth="0" defaultRowHeight="12.75"/>
  <cols>
    <col min="1" max="1" width="26.7109375" style="37" customWidth="1"/>
    <col min="2" max="2" width="26.140625" style="37" customWidth="1"/>
    <col min="3" max="3" width="116.5703125" style="37" customWidth="1"/>
    <col min="4" max="4" width="29.28515625" style="38" customWidth="1"/>
    <col min="5" max="5" width="28" style="37" customWidth="1"/>
    <col min="6" max="6" width="175.85546875" style="37" customWidth="1"/>
    <col min="7" max="7" width="196.7109375" style="37" customWidth="1"/>
    <col min="8" max="8" width="26.42578125" style="37" customWidth="1"/>
    <col min="9" max="9" width="15.5703125" style="37" customWidth="1"/>
    <col min="10" max="10" width="28.140625" style="37" customWidth="1"/>
    <col min="11" max="11" width="16" style="37" customWidth="1"/>
    <col min="12" max="12" width="27.7109375" style="37" customWidth="1"/>
    <col min="13" max="13" width="25.140625" style="37" customWidth="1"/>
    <col min="14" max="14" width="0.7109375" style="22" hidden="1" customWidth="1"/>
    <col min="15" max="15" width="0" style="32" hidden="1" customWidth="1"/>
    <col min="16" max="16" width="7.5703125" style="22" hidden="1" customWidth="1"/>
    <col min="17" max="128" width="7.140625" style="22" hidden="1" customWidth="1"/>
    <col min="129" max="131" width="0" style="32" hidden="1" customWidth="1"/>
    <col min="132" max="145" width="8.5703125" style="22" hidden="1" customWidth="1"/>
    <col min="146" max="147" width="7.140625" style="22" hidden="1" customWidth="1"/>
    <col min="148" max="148" width="8.5703125" style="22" hidden="1" customWidth="1"/>
    <col min="149" max="149" width="8.7109375" style="39" hidden="1" customWidth="1"/>
    <col min="150" max="150" width="6.140625" style="39" hidden="1" customWidth="1"/>
    <col min="151" max="151" width="8" style="39" hidden="1" customWidth="1"/>
    <col min="152" max="152" width="3.7109375" style="39" hidden="1" customWidth="1"/>
    <col min="153" max="153" width="9.140625" style="39" hidden="1" customWidth="1"/>
    <col min="154" max="154" width="10" style="22" hidden="1" customWidth="1"/>
    <col min="155" max="155" width="8.140625" style="22" hidden="1" customWidth="1"/>
    <col min="156" max="156" width="7.5703125" style="22" hidden="1" customWidth="1"/>
    <col min="157" max="157" width="9.5703125" style="22" hidden="1" customWidth="1"/>
    <col min="158" max="158" width="5.5703125" style="22" hidden="1" customWidth="1"/>
    <col min="159" max="160" width="5.42578125" style="22" hidden="1" customWidth="1"/>
    <col min="161" max="206" width="3.7109375" style="22" hidden="1" customWidth="1"/>
    <col min="207" max="207" width="7.42578125" style="22" hidden="1" customWidth="1"/>
    <col min="208" max="228" width="3.7109375" style="22" hidden="1" customWidth="1"/>
    <col min="229" max="229" width="5.42578125" style="22" hidden="1" customWidth="1"/>
    <col min="230" max="230" width="5.7109375" style="22" hidden="1" customWidth="1"/>
    <col min="231" max="251" width="3.7109375" style="22" hidden="1" customWidth="1"/>
    <col min="252" max="252" width="5" style="22" hidden="1" customWidth="1"/>
    <col min="253" max="253" width="5.140625" style="22" hidden="1" customWidth="1"/>
    <col min="254" max="254" width="5" style="22" hidden="1" customWidth="1"/>
    <col min="255" max="255" width="7" style="22" hidden="1" customWidth="1"/>
    <col min="256" max="16384" width="7.140625" style="22" hidden="1"/>
  </cols>
  <sheetData>
    <row r="1" spans="1:256" ht="124.5" customHeight="1">
      <c r="A1" s="12"/>
      <c r="B1" s="12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23"/>
      <c r="O1" s="19"/>
      <c r="P1" s="18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  <c r="AR1" s="20"/>
      <c r="AS1" s="20"/>
      <c r="AT1" s="20"/>
      <c r="AU1" s="20"/>
      <c r="AV1" s="20"/>
      <c r="AW1" s="20"/>
      <c r="AX1" s="20"/>
      <c r="AY1" s="20"/>
      <c r="AZ1" s="20"/>
      <c r="BA1" s="20"/>
      <c r="BB1" s="20"/>
      <c r="BC1" s="20"/>
      <c r="BD1" s="20"/>
      <c r="BE1" s="20"/>
      <c r="BF1" s="20"/>
      <c r="BG1" s="20"/>
      <c r="BH1" s="20"/>
      <c r="BI1" s="20"/>
      <c r="BJ1" s="20"/>
      <c r="BK1" s="20"/>
      <c r="BL1" s="20"/>
      <c r="BM1" s="20"/>
      <c r="BN1" s="20"/>
      <c r="BO1" s="20"/>
      <c r="BP1" s="20"/>
      <c r="BQ1" s="20"/>
      <c r="BR1" s="20"/>
      <c r="BS1" s="20"/>
      <c r="BT1" s="20"/>
      <c r="BU1" s="20"/>
      <c r="BV1" s="20"/>
      <c r="BW1" s="20"/>
      <c r="BX1" s="20"/>
      <c r="BY1" s="20"/>
      <c r="BZ1" s="20"/>
      <c r="CA1" s="20"/>
      <c r="CB1" s="20"/>
      <c r="CC1" s="20"/>
      <c r="CD1" s="20"/>
      <c r="CE1" s="20"/>
      <c r="CF1" s="20"/>
      <c r="CG1" s="20"/>
      <c r="CH1" s="20"/>
      <c r="CI1" s="20"/>
      <c r="CJ1" s="20"/>
      <c r="CK1" s="20"/>
      <c r="CL1" s="20"/>
      <c r="CM1" s="20"/>
      <c r="CN1" s="20"/>
      <c r="CO1" s="20"/>
      <c r="CP1" s="20"/>
      <c r="CQ1" s="20"/>
      <c r="CR1" s="20"/>
      <c r="CS1" s="20"/>
      <c r="CT1" s="20"/>
      <c r="CU1" s="20"/>
      <c r="CV1" s="20"/>
      <c r="CW1" s="20"/>
      <c r="CX1" s="20"/>
      <c r="CY1" s="20"/>
      <c r="CZ1" s="20"/>
      <c r="DA1" s="20"/>
      <c r="DB1" s="20"/>
      <c r="DC1" s="20"/>
      <c r="DD1" s="20"/>
      <c r="DE1" s="20"/>
      <c r="DF1" s="20"/>
      <c r="DG1" s="20"/>
      <c r="DH1" s="20"/>
      <c r="DI1" s="20"/>
      <c r="DJ1" s="20"/>
      <c r="DK1" s="20"/>
      <c r="DL1" s="20"/>
      <c r="DM1" s="20"/>
      <c r="DN1" s="20"/>
      <c r="DO1" s="20"/>
      <c r="DP1" s="20"/>
      <c r="DQ1" s="20"/>
      <c r="DR1" s="20"/>
      <c r="DS1" s="20"/>
      <c r="DT1" s="20"/>
      <c r="DU1" s="20"/>
      <c r="DV1" s="20"/>
      <c r="DW1" s="20"/>
      <c r="DX1" s="20"/>
      <c r="DY1" s="19"/>
      <c r="DZ1" s="19"/>
      <c r="EA1" s="19"/>
      <c r="EB1" s="20"/>
      <c r="EC1" s="20"/>
      <c r="ED1" s="20"/>
      <c r="EE1" s="20"/>
      <c r="EF1" s="20"/>
      <c r="EG1" s="20"/>
      <c r="EH1" s="20"/>
      <c r="EI1" s="20"/>
      <c r="EJ1" s="20"/>
      <c r="EK1" s="20"/>
      <c r="EL1" s="20"/>
      <c r="EM1" s="20"/>
      <c r="EN1" s="20"/>
      <c r="EO1" s="20"/>
      <c r="EP1" s="20"/>
      <c r="EQ1" s="20"/>
      <c r="ER1" s="20"/>
      <c r="ES1" s="21"/>
      <c r="ET1" s="21"/>
      <c r="EU1" s="21"/>
      <c r="EV1" s="21"/>
      <c r="EW1" s="21"/>
      <c r="EX1" s="20"/>
      <c r="EY1" s="20"/>
      <c r="EZ1" s="20"/>
      <c r="FA1" s="20"/>
      <c r="FB1" s="20"/>
      <c r="FC1" s="20"/>
      <c r="FD1" s="20"/>
      <c r="FE1" s="20"/>
      <c r="FF1" s="20"/>
      <c r="FG1" s="20"/>
      <c r="FH1" s="20"/>
      <c r="FI1" s="20"/>
      <c r="FJ1" s="20"/>
      <c r="FK1" s="20"/>
      <c r="FL1" s="20"/>
      <c r="FM1" s="20"/>
      <c r="FN1" s="20"/>
      <c r="FO1" s="20"/>
      <c r="FP1" s="20"/>
      <c r="FQ1" s="20"/>
      <c r="FR1" s="20"/>
      <c r="FS1" s="20"/>
      <c r="FT1" s="20"/>
      <c r="FU1" s="20"/>
      <c r="FV1" s="20"/>
      <c r="FW1" s="20"/>
      <c r="FX1" s="20"/>
      <c r="FY1" s="20"/>
      <c r="FZ1" s="20"/>
      <c r="GA1" s="20"/>
      <c r="GB1" s="20"/>
      <c r="GC1" s="20"/>
      <c r="GD1" s="20"/>
      <c r="GE1" s="20"/>
      <c r="GF1" s="20"/>
      <c r="GG1" s="20"/>
      <c r="GH1" s="20"/>
      <c r="GI1" s="20"/>
      <c r="GJ1" s="20"/>
      <c r="GK1" s="20"/>
      <c r="GL1" s="20"/>
      <c r="GM1" s="20"/>
      <c r="GN1" s="20"/>
      <c r="GO1" s="20"/>
      <c r="GP1" s="20"/>
      <c r="GQ1" s="20"/>
      <c r="GR1" s="20"/>
      <c r="GS1" s="20"/>
      <c r="GT1" s="20"/>
      <c r="GU1" s="20"/>
      <c r="GV1" s="20"/>
      <c r="GW1" s="20"/>
      <c r="GX1" s="20"/>
      <c r="GY1" s="20"/>
      <c r="GZ1" s="20"/>
      <c r="HA1" s="20"/>
      <c r="HB1" s="20"/>
      <c r="HC1" s="20"/>
      <c r="HD1" s="20"/>
      <c r="HE1" s="20"/>
      <c r="HF1" s="20"/>
      <c r="HG1" s="20"/>
      <c r="HH1" s="20"/>
      <c r="HI1" s="20"/>
      <c r="HJ1" s="20"/>
      <c r="HK1" s="20"/>
      <c r="HL1" s="20"/>
      <c r="HM1" s="20"/>
      <c r="HN1" s="20"/>
      <c r="HO1" s="20"/>
      <c r="HP1" s="20"/>
      <c r="HQ1" s="20"/>
      <c r="HR1" s="20"/>
      <c r="HS1" s="20"/>
      <c r="HT1" s="20"/>
      <c r="HU1" s="20"/>
      <c r="HV1" s="20"/>
      <c r="HW1" s="20"/>
      <c r="HX1" s="20"/>
      <c r="HY1" s="20"/>
      <c r="HZ1" s="20"/>
      <c r="IA1" s="20"/>
      <c r="IB1" s="20"/>
      <c r="IC1" s="20"/>
      <c r="ID1" s="20"/>
      <c r="IE1" s="20"/>
      <c r="IF1" s="20"/>
      <c r="IG1" s="20"/>
      <c r="IH1" s="20"/>
      <c r="II1" s="20"/>
      <c r="IJ1" s="20"/>
      <c r="IK1" s="20"/>
      <c r="IL1" s="20"/>
      <c r="IM1" s="20"/>
      <c r="IN1" s="20"/>
      <c r="IO1" s="20"/>
      <c r="IP1" s="20"/>
      <c r="IQ1" s="20"/>
      <c r="IR1" s="20"/>
      <c r="IS1" s="20"/>
      <c r="IT1" s="20"/>
      <c r="IU1" s="20"/>
      <c r="IV1" s="20"/>
    </row>
    <row r="2" spans="1:256" ht="43.5">
      <c r="A2" s="124" t="s">
        <v>47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3"/>
      <c r="O2" s="19"/>
      <c r="P2" s="2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0"/>
      <c r="AZ2" s="20"/>
      <c r="BA2" s="20"/>
      <c r="BB2" s="20"/>
      <c r="BC2" s="20"/>
      <c r="BD2" s="20"/>
      <c r="BE2" s="20"/>
      <c r="BF2" s="20"/>
      <c r="BG2" s="20"/>
      <c r="BH2" s="20"/>
      <c r="BI2" s="20"/>
      <c r="BJ2" s="20"/>
      <c r="BK2" s="20"/>
      <c r="BL2" s="20"/>
      <c r="BM2" s="20"/>
      <c r="BN2" s="20"/>
      <c r="BO2" s="20"/>
      <c r="BP2" s="20"/>
      <c r="BQ2" s="20"/>
      <c r="BR2" s="20"/>
      <c r="BS2" s="20"/>
      <c r="BT2" s="20"/>
      <c r="BU2" s="20"/>
      <c r="BV2" s="20"/>
      <c r="BW2" s="20"/>
      <c r="BX2" s="20"/>
      <c r="BY2" s="20"/>
      <c r="BZ2" s="20"/>
      <c r="CA2" s="20"/>
      <c r="CB2" s="20"/>
      <c r="CC2" s="20"/>
      <c r="CD2" s="20"/>
      <c r="CE2" s="20"/>
      <c r="CF2" s="20"/>
      <c r="CG2" s="20"/>
      <c r="CH2" s="20"/>
      <c r="CI2" s="20"/>
      <c r="CJ2" s="20"/>
      <c r="CK2" s="20"/>
      <c r="CL2" s="20"/>
      <c r="CM2" s="20"/>
      <c r="CN2" s="20"/>
      <c r="CO2" s="20"/>
      <c r="CP2" s="20"/>
      <c r="CQ2" s="20"/>
      <c r="CR2" s="20"/>
      <c r="CS2" s="20"/>
      <c r="CT2" s="20"/>
      <c r="CU2" s="20"/>
      <c r="CV2" s="20"/>
      <c r="CW2" s="20"/>
      <c r="CX2" s="20"/>
      <c r="CY2" s="20"/>
      <c r="CZ2" s="20"/>
      <c r="DA2" s="20"/>
      <c r="DB2" s="20"/>
      <c r="DC2" s="20"/>
      <c r="DD2" s="20"/>
      <c r="DE2" s="20"/>
      <c r="DF2" s="20"/>
      <c r="DG2" s="20"/>
      <c r="DH2" s="20"/>
      <c r="DI2" s="20"/>
      <c r="DJ2" s="20"/>
      <c r="DK2" s="20"/>
      <c r="DL2" s="20"/>
      <c r="DM2" s="20"/>
      <c r="DN2" s="20"/>
      <c r="DO2" s="20"/>
      <c r="DP2" s="20"/>
      <c r="DQ2" s="20"/>
      <c r="DR2" s="20"/>
      <c r="DS2" s="20"/>
      <c r="DT2" s="20"/>
      <c r="DU2" s="20"/>
      <c r="DV2" s="20"/>
      <c r="DW2" s="20"/>
      <c r="DX2" s="20"/>
      <c r="DY2" s="19"/>
      <c r="DZ2" s="19"/>
      <c r="EA2" s="19"/>
      <c r="EB2" s="20"/>
      <c r="EC2" s="20"/>
      <c r="ED2" s="20"/>
      <c r="EE2" s="20"/>
      <c r="EF2" s="20"/>
      <c r="EG2" s="20"/>
      <c r="EH2" s="20"/>
      <c r="EI2" s="20"/>
      <c r="EJ2" s="20"/>
      <c r="EK2" s="20"/>
      <c r="EL2" s="20"/>
      <c r="EM2" s="20"/>
      <c r="EN2" s="20"/>
      <c r="EO2" s="20"/>
      <c r="EP2" s="20"/>
      <c r="EQ2" s="20"/>
      <c r="ER2" s="20"/>
      <c r="ES2" s="21"/>
      <c r="ET2" s="21"/>
      <c r="EU2" s="21"/>
      <c r="EV2" s="21"/>
      <c r="EW2" s="21"/>
      <c r="EX2" s="20"/>
      <c r="EY2" s="20"/>
      <c r="EZ2" s="20"/>
      <c r="FA2" s="20"/>
      <c r="FB2" s="20"/>
      <c r="FC2" s="20"/>
      <c r="FD2" s="20"/>
      <c r="FE2" s="20"/>
      <c r="FF2" s="20"/>
      <c r="FG2" s="20"/>
      <c r="FH2" s="20"/>
      <c r="FI2" s="20"/>
      <c r="FJ2" s="20"/>
      <c r="FK2" s="20"/>
      <c r="FL2" s="20"/>
      <c r="FM2" s="20"/>
      <c r="FN2" s="20"/>
      <c r="FO2" s="20"/>
      <c r="FP2" s="20"/>
      <c r="FQ2" s="20"/>
      <c r="FR2" s="20"/>
      <c r="FS2" s="20"/>
      <c r="FT2" s="20"/>
      <c r="FU2" s="20"/>
      <c r="FV2" s="20"/>
      <c r="FW2" s="20"/>
      <c r="FX2" s="20"/>
      <c r="FY2" s="20"/>
      <c r="FZ2" s="20"/>
      <c r="GA2" s="20"/>
      <c r="GB2" s="20"/>
      <c r="GC2" s="20"/>
      <c r="GD2" s="20"/>
      <c r="GE2" s="20"/>
      <c r="GF2" s="20"/>
      <c r="GG2" s="20"/>
      <c r="GH2" s="20"/>
      <c r="GI2" s="20"/>
      <c r="GJ2" s="20"/>
      <c r="GK2" s="20"/>
      <c r="GL2" s="20"/>
      <c r="GM2" s="20"/>
      <c r="GN2" s="20"/>
      <c r="GO2" s="20"/>
      <c r="GP2" s="20"/>
      <c r="GQ2" s="20"/>
      <c r="GR2" s="20"/>
      <c r="GS2" s="20"/>
      <c r="GT2" s="20"/>
      <c r="GU2" s="20"/>
      <c r="GV2" s="20"/>
      <c r="GW2" s="20"/>
      <c r="GX2" s="20"/>
      <c r="GY2" s="20"/>
      <c r="GZ2" s="20"/>
      <c r="HA2" s="20"/>
      <c r="HB2" s="20"/>
      <c r="HC2" s="20"/>
      <c r="HD2" s="20"/>
      <c r="HE2" s="20"/>
      <c r="HF2" s="20"/>
      <c r="HG2" s="20"/>
      <c r="HH2" s="20"/>
      <c r="HI2" s="20"/>
      <c r="HJ2" s="20"/>
      <c r="HK2" s="20"/>
      <c r="HL2" s="20"/>
      <c r="HM2" s="20"/>
      <c r="HN2" s="20"/>
      <c r="HO2" s="20"/>
      <c r="HP2" s="20"/>
      <c r="HQ2" s="20"/>
      <c r="HR2" s="20"/>
      <c r="HS2" s="20"/>
      <c r="HT2" s="20"/>
      <c r="HU2" s="20"/>
      <c r="HV2" s="20"/>
      <c r="HW2" s="20"/>
      <c r="HX2" s="20"/>
      <c r="HY2" s="20"/>
      <c r="HZ2" s="20"/>
      <c r="IA2" s="20"/>
      <c r="IB2" s="20"/>
      <c r="IC2" s="20"/>
      <c r="ID2" s="20"/>
      <c r="IE2" s="20"/>
      <c r="IF2" s="20"/>
      <c r="IG2" s="20"/>
      <c r="IH2" s="20"/>
      <c r="II2" s="20"/>
      <c r="IJ2" s="20"/>
      <c r="IK2" s="20"/>
      <c r="IL2" s="20"/>
      <c r="IM2" s="20"/>
      <c r="IN2" s="20"/>
      <c r="IO2" s="20"/>
      <c r="IP2" s="20"/>
      <c r="IQ2" s="20"/>
      <c r="IR2" s="20"/>
      <c r="IS2" s="20"/>
      <c r="IT2" s="20"/>
      <c r="IU2" s="20"/>
      <c r="IV2" s="20"/>
    </row>
    <row r="3" spans="1:256" ht="43.5">
      <c r="A3" s="124" t="s">
        <v>121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3"/>
      <c r="O3" s="19"/>
      <c r="P3" s="23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0"/>
      <c r="AU3" s="20"/>
      <c r="AV3" s="20"/>
      <c r="AW3" s="20"/>
      <c r="AX3" s="20"/>
      <c r="AY3" s="20"/>
      <c r="AZ3" s="20"/>
      <c r="BA3" s="20"/>
      <c r="BB3" s="20"/>
      <c r="BC3" s="20"/>
      <c r="BD3" s="20"/>
      <c r="BE3" s="20"/>
      <c r="BF3" s="20"/>
      <c r="BG3" s="20"/>
      <c r="BH3" s="20"/>
      <c r="BI3" s="20"/>
      <c r="BJ3" s="20"/>
      <c r="BK3" s="20"/>
      <c r="BL3" s="20"/>
      <c r="BM3" s="20"/>
      <c r="BN3" s="20"/>
      <c r="BO3" s="20"/>
      <c r="BP3" s="20"/>
      <c r="BQ3" s="20"/>
      <c r="BR3" s="20"/>
      <c r="BS3" s="20"/>
      <c r="BT3" s="20"/>
      <c r="BU3" s="20"/>
      <c r="BV3" s="20"/>
      <c r="BW3" s="20"/>
      <c r="BX3" s="20"/>
      <c r="BY3" s="20"/>
      <c r="BZ3" s="20"/>
      <c r="CA3" s="20"/>
      <c r="CB3" s="20"/>
      <c r="CC3" s="20"/>
      <c r="CD3" s="20"/>
      <c r="CE3" s="20"/>
      <c r="CF3" s="20"/>
      <c r="CG3" s="20"/>
      <c r="CH3" s="20"/>
      <c r="CI3" s="20"/>
      <c r="CJ3" s="20"/>
      <c r="CK3" s="20"/>
      <c r="CL3" s="20"/>
      <c r="CM3" s="20"/>
      <c r="CN3" s="20"/>
      <c r="CO3" s="20"/>
      <c r="CP3" s="20"/>
      <c r="CQ3" s="20"/>
      <c r="CR3" s="20"/>
      <c r="CS3" s="20"/>
      <c r="CT3" s="20"/>
      <c r="CU3" s="20"/>
      <c r="CV3" s="20"/>
      <c r="CW3" s="20"/>
      <c r="CX3" s="20"/>
      <c r="CY3" s="20"/>
      <c r="CZ3" s="20"/>
      <c r="DA3" s="20"/>
      <c r="DB3" s="20"/>
      <c r="DC3" s="20"/>
      <c r="DD3" s="20"/>
      <c r="DE3" s="20"/>
      <c r="DF3" s="20"/>
      <c r="DG3" s="20"/>
      <c r="DH3" s="20"/>
      <c r="DI3" s="20"/>
      <c r="DJ3" s="20"/>
      <c r="DK3" s="20"/>
      <c r="DL3" s="20"/>
      <c r="DM3" s="20"/>
      <c r="DN3" s="20"/>
      <c r="DO3" s="20"/>
      <c r="DP3" s="20"/>
      <c r="DQ3" s="20"/>
      <c r="DR3" s="20"/>
      <c r="DS3" s="20"/>
      <c r="DT3" s="20"/>
      <c r="DU3" s="20"/>
      <c r="DV3" s="20"/>
      <c r="DW3" s="20"/>
      <c r="DX3" s="20"/>
      <c r="DY3" s="19"/>
      <c r="DZ3" s="19"/>
      <c r="EA3" s="19"/>
      <c r="EB3" s="20"/>
      <c r="EC3" s="20"/>
      <c r="ED3" s="20"/>
      <c r="EE3" s="20"/>
      <c r="EF3" s="20"/>
      <c r="EG3" s="20"/>
      <c r="EH3" s="20"/>
      <c r="EI3" s="20"/>
      <c r="EJ3" s="20"/>
      <c r="EK3" s="20"/>
      <c r="EL3" s="20"/>
      <c r="EM3" s="20"/>
      <c r="EN3" s="20"/>
      <c r="EO3" s="20"/>
      <c r="EP3" s="20"/>
      <c r="EQ3" s="20"/>
      <c r="ER3" s="20"/>
      <c r="ES3" s="21"/>
      <c r="ET3" s="21"/>
      <c r="EU3" s="21"/>
      <c r="EV3" s="21"/>
      <c r="EW3" s="21"/>
      <c r="EX3" s="20"/>
      <c r="EY3" s="20"/>
      <c r="EZ3" s="20"/>
      <c r="FA3" s="20"/>
      <c r="FB3" s="20"/>
      <c r="FC3" s="20"/>
      <c r="FD3" s="20"/>
      <c r="FE3" s="3"/>
      <c r="FF3" s="3"/>
      <c r="FG3" s="3"/>
      <c r="FH3" s="24"/>
      <c r="FI3" s="24"/>
      <c r="FJ3" s="24"/>
      <c r="FK3" s="24"/>
      <c r="FL3" s="25"/>
      <c r="FM3" s="25"/>
      <c r="FN3" s="25"/>
      <c r="FO3" s="25"/>
      <c r="FP3" s="25"/>
      <c r="FQ3" s="25" t="s">
        <v>12</v>
      </c>
      <c r="FR3" s="25"/>
      <c r="FS3" s="25"/>
      <c r="FT3" s="25"/>
      <c r="FU3" s="25"/>
      <c r="FV3" s="25"/>
      <c r="FW3" s="25"/>
      <c r="FX3" s="25"/>
      <c r="FY3" s="25"/>
      <c r="FZ3" s="25"/>
      <c r="GA3" s="25"/>
      <c r="GB3" s="25"/>
      <c r="GC3" s="25"/>
      <c r="GD3" s="25"/>
      <c r="GE3" s="25"/>
      <c r="GF3" s="25"/>
      <c r="GG3" s="25"/>
      <c r="GH3" s="25"/>
      <c r="GI3" s="25"/>
      <c r="GJ3" s="25"/>
      <c r="GK3" s="25"/>
      <c r="GL3" s="25"/>
      <c r="GM3" s="25"/>
      <c r="GN3" s="25"/>
      <c r="GO3" s="25"/>
      <c r="GP3" s="25"/>
      <c r="GQ3" s="25"/>
      <c r="GR3" s="25"/>
      <c r="GS3" s="25"/>
      <c r="GT3" s="25"/>
      <c r="GU3" s="25"/>
      <c r="GV3" s="25"/>
      <c r="GW3" s="25"/>
      <c r="GX3" s="25"/>
      <c r="GY3" s="25"/>
      <c r="GZ3" s="25"/>
      <c r="HA3" s="25"/>
      <c r="HB3" s="25"/>
      <c r="HC3" s="25"/>
      <c r="HD3" s="25"/>
      <c r="HE3" s="25"/>
      <c r="HF3" s="25"/>
      <c r="HG3" s="25"/>
      <c r="HH3" s="25"/>
      <c r="HI3" s="25"/>
      <c r="HJ3" s="25"/>
      <c r="HK3" s="25"/>
      <c r="HL3" s="25"/>
      <c r="HM3" s="25"/>
      <c r="HN3" s="25"/>
      <c r="HO3" s="25"/>
      <c r="HP3" s="25"/>
      <c r="HQ3" s="25"/>
      <c r="HR3" s="25"/>
      <c r="HS3" s="25"/>
      <c r="HT3" s="25"/>
      <c r="HU3" s="25"/>
      <c r="HV3" s="25"/>
      <c r="HW3" s="25"/>
      <c r="HX3" s="25"/>
      <c r="HY3" s="25"/>
      <c r="HZ3" s="25"/>
      <c r="IA3" s="25"/>
      <c r="IB3" s="25"/>
      <c r="IC3" s="25"/>
      <c r="ID3" s="25"/>
      <c r="IE3" s="25"/>
      <c r="IF3" s="25"/>
      <c r="IG3" s="25"/>
      <c r="IH3" s="25"/>
      <c r="II3" s="25"/>
      <c r="IJ3" s="25"/>
      <c r="IK3" s="25"/>
      <c r="IL3" s="25"/>
      <c r="IM3" s="25"/>
      <c r="IN3" s="25"/>
      <c r="IO3" s="25"/>
      <c r="IP3" s="25"/>
      <c r="IQ3" s="25"/>
      <c r="IR3" s="25"/>
      <c r="IS3" s="25"/>
      <c r="IT3" s="25"/>
      <c r="IU3" s="25"/>
      <c r="IV3" s="25"/>
    </row>
    <row r="4" spans="1:256" ht="44.25">
      <c r="A4" s="125" t="s">
        <v>48</v>
      </c>
      <c r="B4" s="125"/>
      <c r="C4" s="125"/>
      <c r="D4" s="125"/>
      <c r="E4" s="125"/>
      <c r="F4" s="46"/>
      <c r="G4" s="46"/>
      <c r="H4" s="148" t="s">
        <v>49</v>
      </c>
      <c r="I4" s="148"/>
      <c r="J4" s="148"/>
      <c r="K4" s="148"/>
      <c r="L4" s="148"/>
      <c r="M4" s="148"/>
      <c r="N4" s="123"/>
      <c r="O4" s="23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0"/>
      <c r="AX4" s="20"/>
      <c r="AY4" s="20"/>
      <c r="AZ4" s="20"/>
      <c r="BA4" s="20"/>
      <c r="BB4" s="20"/>
      <c r="BC4" s="20"/>
      <c r="BD4" s="20"/>
      <c r="BE4" s="20"/>
      <c r="BF4" s="20"/>
      <c r="BG4" s="20"/>
      <c r="BH4" s="20"/>
      <c r="BI4" s="20"/>
      <c r="BJ4" s="20"/>
      <c r="BK4" s="20"/>
      <c r="BL4" s="20"/>
      <c r="BM4" s="20"/>
      <c r="BN4" s="20"/>
      <c r="BO4" s="20"/>
      <c r="BP4" s="20"/>
      <c r="BQ4" s="20"/>
      <c r="BR4" s="20"/>
      <c r="BS4" s="20"/>
      <c r="BT4" s="20"/>
      <c r="BU4" s="20"/>
      <c r="BV4" s="20"/>
      <c r="BW4" s="20"/>
      <c r="BX4" s="20"/>
      <c r="BY4" s="20"/>
      <c r="BZ4" s="20"/>
      <c r="CA4" s="20"/>
      <c r="CB4" s="20"/>
      <c r="CC4" s="20"/>
      <c r="CD4" s="20"/>
      <c r="CE4" s="20"/>
      <c r="CF4" s="20"/>
      <c r="CG4" s="20"/>
      <c r="CH4" s="20"/>
      <c r="CI4" s="20"/>
      <c r="CJ4" s="20"/>
      <c r="CK4" s="20"/>
      <c r="CL4" s="20"/>
      <c r="CM4" s="20"/>
      <c r="CN4" s="20"/>
      <c r="CO4" s="20"/>
      <c r="CP4" s="20"/>
      <c r="CQ4" s="20"/>
      <c r="CR4" s="20"/>
      <c r="CS4" s="20"/>
      <c r="CT4" s="20"/>
      <c r="CU4" s="20"/>
      <c r="CV4" s="20"/>
      <c r="CW4" s="20"/>
      <c r="CX4" s="20"/>
      <c r="CY4" s="20"/>
      <c r="CZ4" s="20"/>
      <c r="DA4" s="20"/>
      <c r="DB4" s="20"/>
      <c r="DC4" s="20"/>
      <c r="DD4" s="20"/>
      <c r="DE4" s="20"/>
      <c r="DF4" s="20"/>
      <c r="DG4" s="20"/>
      <c r="DH4" s="20"/>
      <c r="DI4" s="20"/>
      <c r="DJ4" s="20"/>
      <c r="DK4" s="20"/>
      <c r="DL4" s="20"/>
      <c r="DM4" s="20"/>
      <c r="DN4" s="20"/>
      <c r="DO4" s="20"/>
      <c r="DP4" s="20"/>
      <c r="DQ4" s="20"/>
      <c r="DR4" s="20"/>
      <c r="DS4" s="20"/>
      <c r="DT4" s="20"/>
      <c r="DU4" s="20"/>
      <c r="DV4" s="20"/>
      <c r="DW4" s="20"/>
      <c r="DX4" s="19"/>
      <c r="DY4" s="19"/>
      <c r="DZ4" s="19"/>
      <c r="EA4" s="20"/>
      <c r="EB4" s="20"/>
      <c r="EC4" s="20"/>
      <c r="ED4" s="20"/>
      <c r="EE4" s="20"/>
      <c r="EF4" s="20"/>
      <c r="EG4" s="20"/>
      <c r="EH4" s="20"/>
      <c r="EI4" s="20"/>
      <c r="EJ4" s="20"/>
      <c r="EK4" s="20"/>
      <c r="EL4" s="20"/>
      <c r="EM4" s="20"/>
      <c r="EN4" s="20"/>
      <c r="EO4" s="20"/>
      <c r="EP4" s="20"/>
      <c r="EQ4" s="20"/>
      <c r="ER4" s="21"/>
      <c r="ES4" s="21"/>
      <c r="ET4" s="21"/>
      <c r="EU4" s="21"/>
      <c r="EV4" s="21"/>
      <c r="EW4" s="20"/>
      <c r="EX4" s="20"/>
      <c r="EY4" s="20"/>
      <c r="EZ4" s="20"/>
      <c r="FA4" s="20"/>
      <c r="FB4" s="20"/>
      <c r="FC4" s="20"/>
      <c r="FD4" s="25"/>
      <c r="FE4" s="25" t="s">
        <v>3</v>
      </c>
      <c r="FF4" s="25"/>
      <c r="FG4" s="25"/>
      <c r="FH4" s="25"/>
      <c r="FI4" s="25"/>
      <c r="FJ4" s="25"/>
      <c r="FK4" s="25"/>
      <c r="FL4" s="25"/>
      <c r="FM4" s="25"/>
      <c r="FN4" s="25"/>
      <c r="FO4" s="25"/>
      <c r="FP4" s="25"/>
      <c r="FQ4" s="25"/>
      <c r="FR4" s="25"/>
      <c r="FS4" s="25"/>
      <c r="FT4" s="25"/>
      <c r="FU4" s="25"/>
      <c r="FV4" s="25"/>
      <c r="FW4" s="25"/>
      <c r="FX4" s="25"/>
      <c r="FY4" s="25"/>
      <c r="FZ4" s="25"/>
      <c r="GA4" s="25" t="s">
        <v>4</v>
      </c>
      <c r="GB4" s="25"/>
      <c r="GC4" s="25"/>
      <c r="GD4" s="25"/>
      <c r="GE4" s="25"/>
      <c r="GF4" s="25"/>
      <c r="GG4" s="25"/>
      <c r="GH4" s="25"/>
      <c r="GI4" s="25"/>
      <c r="GJ4" s="25"/>
      <c r="GK4" s="25"/>
      <c r="GL4" s="25"/>
      <c r="GM4" s="25"/>
      <c r="GN4" s="25"/>
      <c r="GO4" s="25"/>
      <c r="GP4" s="25"/>
      <c r="GQ4" s="25"/>
      <c r="GR4" s="25"/>
      <c r="GS4" s="25"/>
      <c r="GT4" s="25"/>
      <c r="GU4" s="25"/>
      <c r="GV4" s="25"/>
      <c r="GW4" s="25"/>
      <c r="GX4" s="25" t="s">
        <v>5</v>
      </c>
      <c r="GY4" s="25"/>
      <c r="GZ4" s="25"/>
      <c r="HA4" s="25"/>
      <c r="HB4" s="25"/>
      <c r="HC4" s="25"/>
      <c r="HD4" s="25"/>
      <c r="HE4" s="25"/>
      <c r="HF4" s="25"/>
      <c r="HG4" s="25"/>
      <c r="HH4" s="25"/>
      <c r="HI4" s="25"/>
      <c r="HJ4" s="25"/>
      <c r="HK4" s="25"/>
      <c r="HL4" s="25"/>
      <c r="HM4" s="25"/>
      <c r="HN4" s="25"/>
      <c r="HO4" s="25"/>
      <c r="HP4" s="25"/>
      <c r="HQ4" s="25"/>
      <c r="HR4" s="25"/>
      <c r="HS4" s="25"/>
      <c r="HT4" s="25"/>
      <c r="HU4" s="25" t="s">
        <v>6</v>
      </c>
      <c r="HV4" s="25"/>
      <c r="HW4" s="25"/>
      <c r="HX4" s="25"/>
      <c r="HY4" s="25"/>
      <c r="HZ4" s="25"/>
      <c r="IA4" s="25"/>
      <c r="IB4" s="25"/>
      <c r="IC4" s="25"/>
      <c r="ID4" s="25"/>
      <c r="IE4" s="25"/>
      <c r="IF4" s="25"/>
      <c r="IG4" s="25"/>
      <c r="IH4" s="25"/>
      <c r="II4" s="25"/>
      <c r="IJ4" s="25"/>
      <c r="IK4" s="25"/>
      <c r="IL4" s="25"/>
      <c r="IM4" s="25"/>
      <c r="IN4" s="25"/>
      <c r="IO4" s="25"/>
      <c r="IP4" s="25"/>
      <c r="IQ4" s="25"/>
      <c r="IR4" s="26"/>
      <c r="IS4" s="25"/>
      <c r="IT4" s="25"/>
      <c r="IU4" s="25"/>
      <c r="IV4" s="20"/>
    </row>
    <row r="5" spans="1:256" ht="43.5">
      <c r="A5" s="121" t="s">
        <v>53</v>
      </c>
      <c r="B5" s="121"/>
      <c r="C5" s="121"/>
      <c r="D5" s="121"/>
      <c r="E5" s="121"/>
      <c r="F5" s="121"/>
      <c r="G5" s="121"/>
      <c r="H5" s="121"/>
      <c r="I5" s="121"/>
      <c r="J5" s="121"/>
      <c r="K5" s="121"/>
      <c r="L5" s="121"/>
      <c r="M5" s="121"/>
      <c r="N5" s="19"/>
      <c r="O5" s="19"/>
      <c r="P5" s="23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  <c r="AY5" s="20"/>
      <c r="AZ5" s="20"/>
      <c r="BA5" s="20"/>
      <c r="BB5" s="20"/>
      <c r="BC5" s="20"/>
      <c r="BD5" s="20"/>
      <c r="BE5" s="20"/>
      <c r="BF5" s="20"/>
      <c r="BG5" s="20"/>
      <c r="BH5" s="20"/>
      <c r="BI5" s="20"/>
      <c r="BJ5" s="20"/>
      <c r="BK5" s="20"/>
      <c r="BL5" s="20"/>
      <c r="BM5" s="20"/>
      <c r="BN5" s="20"/>
      <c r="BO5" s="20"/>
      <c r="BP5" s="20"/>
      <c r="BQ5" s="20"/>
      <c r="BR5" s="20"/>
      <c r="BS5" s="20"/>
      <c r="BT5" s="20"/>
      <c r="BU5" s="20"/>
      <c r="BV5" s="20"/>
      <c r="BW5" s="20"/>
      <c r="BX5" s="20"/>
      <c r="BY5" s="20"/>
      <c r="BZ5" s="20"/>
      <c r="CA5" s="20"/>
      <c r="CB5" s="20"/>
      <c r="CC5" s="20"/>
      <c r="CD5" s="20"/>
      <c r="CE5" s="20"/>
      <c r="CF5" s="20"/>
      <c r="CG5" s="20"/>
      <c r="CH5" s="20"/>
      <c r="CI5" s="20"/>
      <c r="CJ5" s="20"/>
      <c r="CK5" s="20"/>
      <c r="CL5" s="20"/>
      <c r="CM5" s="20"/>
      <c r="CN5" s="20"/>
      <c r="CO5" s="20"/>
      <c r="CP5" s="20"/>
      <c r="CQ5" s="20"/>
      <c r="CR5" s="20"/>
      <c r="CS5" s="20"/>
      <c r="CT5" s="20"/>
      <c r="CU5" s="20"/>
      <c r="CV5" s="20"/>
      <c r="CW5" s="20"/>
      <c r="CX5" s="20"/>
      <c r="CY5" s="20"/>
      <c r="CZ5" s="20"/>
      <c r="DA5" s="20"/>
      <c r="DB5" s="20"/>
      <c r="DC5" s="20"/>
      <c r="DD5" s="20"/>
      <c r="DE5" s="20"/>
      <c r="DF5" s="20"/>
      <c r="DG5" s="20"/>
      <c r="DH5" s="20"/>
      <c r="DI5" s="20"/>
      <c r="DJ5" s="20"/>
      <c r="DK5" s="20"/>
      <c r="DL5" s="20"/>
      <c r="DM5" s="20"/>
      <c r="DN5" s="20"/>
      <c r="DO5" s="20"/>
      <c r="DP5" s="20"/>
      <c r="DQ5" s="20"/>
      <c r="DR5" s="20"/>
      <c r="DS5" s="20"/>
      <c r="DT5" s="20"/>
      <c r="DU5" s="20"/>
      <c r="DV5" s="20"/>
      <c r="DW5" s="20"/>
      <c r="DX5" s="20"/>
      <c r="DY5" s="19"/>
      <c r="DZ5" s="19"/>
      <c r="EA5" s="19"/>
      <c r="EB5" s="20"/>
      <c r="EC5" s="20"/>
      <c r="ED5" s="20"/>
      <c r="EE5" s="20"/>
      <c r="EF5" s="20"/>
      <c r="EG5" s="20"/>
      <c r="EH5" s="20"/>
      <c r="EI5" s="20"/>
      <c r="EJ5" s="20"/>
      <c r="EK5" s="20"/>
      <c r="EL5" s="20"/>
      <c r="EM5" s="20"/>
      <c r="EN5" s="20"/>
      <c r="EO5" s="20"/>
      <c r="EP5" s="20"/>
      <c r="EQ5" s="20"/>
      <c r="ER5" s="20"/>
      <c r="ES5" s="21"/>
      <c r="ET5" s="21"/>
      <c r="EU5" s="21"/>
      <c r="EV5" s="21"/>
      <c r="EW5" s="21"/>
      <c r="EX5" s="20"/>
      <c r="EY5" s="20"/>
      <c r="EZ5" s="20"/>
      <c r="FA5" s="20"/>
      <c r="FB5" s="20"/>
      <c r="FC5" s="20"/>
      <c r="FD5" s="20"/>
      <c r="FE5" s="25"/>
      <c r="FF5" s="25"/>
      <c r="FG5" s="25"/>
      <c r="FH5" s="25"/>
      <c r="FI5" s="25"/>
      <c r="FJ5" s="25"/>
      <c r="FK5" s="25"/>
      <c r="FL5" s="25"/>
      <c r="FM5" s="25"/>
      <c r="FN5" s="25"/>
      <c r="FO5" s="25"/>
      <c r="FP5" s="25"/>
      <c r="FQ5" s="25"/>
      <c r="FR5" s="25"/>
      <c r="FS5" s="25"/>
      <c r="FT5" s="25"/>
      <c r="FU5" s="25"/>
      <c r="FV5" s="25"/>
      <c r="FW5" s="25"/>
      <c r="FX5" s="25"/>
      <c r="FY5" s="25"/>
      <c r="FZ5" s="25"/>
      <c r="GA5" s="25"/>
      <c r="GB5" s="25"/>
      <c r="GC5" s="25"/>
      <c r="GD5" s="25"/>
      <c r="GE5" s="25"/>
      <c r="GF5" s="25"/>
      <c r="GG5" s="25"/>
      <c r="GH5" s="25"/>
      <c r="GI5" s="25"/>
      <c r="GJ5" s="25"/>
      <c r="GK5" s="25"/>
      <c r="GL5" s="25"/>
      <c r="GM5" s="25"/>
      <c r="GN5" s="25"/>
      <c r="GO5" s="25"/>
      <c r="GP5" s="25"/>
      <c r="GQ5" s="25"/>
      <c r="GR5" s="25"/>
      <c r="GS5" s="25"/>
      <c r="GT5" s="25"/>
      <c r="GU5" s="25"/>
      <c r="GV5" s="25"/>
      <c r="GW5" s="25"/>
      <c r="GX5" s="25"/>
      <c r="GY5" s="25"/>
      <c r="GZ5" s="25"/>
      <c r="HA5" s="25"/>
      <c r="HB5" s="25"/>
      <c r="HC5" s="25"/>
      <c r="HD5" s="25"/>
      <c r="HE5" s="25"/>
      <c r="HF5" s="25"/>
      <c r="HG5" s="25"/>
      <c r="HH5" s="25"/>
      <c r="HI5" s="25"/>
      <c r="HJ5" s="25"/>
      <c r="HK5" s="25"/>
      <c r="HL5" s="25"/>
      <c r="HM5" s="25"/>
      <c r="HN5" s="25"/>
      <c r="HO5" s="25"/>
      <c r="HP5" s="25"/>
      <c r="HQ5" s="25"/>
      <c r="HR5" s="25"/>
      <c r="HS5" s="25"/>
      <c r="HT5" s="25"/>
      <c r="HU5" s="25"/>
      <c r="HV5" s="25"/>
      <c r="HW5" s="25"/>
      <c r="HX5" s="25"/>
      <c r="HY5" s="25"/>
      <c r="HZ5" s="25"/>
      <c r="IA5" s="25"/>
      <c r="IB5" s="25"/>
      <c r="IC5" s="25"/>
      <c r="ID5" s="25"/>
      <c r="IE5" s="25"/>
      <c r="IF5" s="25"/>
      <c r="IG5" s="25"/>
      <c r="IH5" s="25"/>
      <c r="II5" s="25"/>
      <c r="IJ5" s="25"/>
      <c r="IK5" s="25"/>
      <c r="IL5" s="25"/>
      <c r="IM5" s="25"/>
      <c r="IN5" s="25"/>
      <c r="IO5" s="25"/>
      <c r="IP5" s="25"/>
      <c r="IQ5" s="25"/>
      <c r="IR5" s="25"/>
      <c r="IS5" s="26"/>
      <c r="IT5" s="25"/>
      <c r="IU5" s="25"/>
      <c r="IV5" s="25"/>
    </row>
    <row r="6" spans="1:256" ht="43.5">
      <c r="A6" s="129" t="s">
        <v>117</v>
      </c>
      <c r="B6" s="129"/>
      <c r="C6" s="129"/>
      <c r="D6" s="129"/>
      <c r="E6" s="129"/>
      <c r="F6" s="129"/>
      <c r="G6" s="129"/>
      <c r="H6" s="129"/>
      <c r="I6" s="129"/>
      <c r="J6" s="129"/>
      <c r="K6" s="129"/>
      <c r="L6" s="129"/>
      <c r="M6" s="129"/>
      <c r="N6" s="27"/>
      <c r="O6" s="19"/>
      <c r="P6" s="28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  <c r="AY6" s="20"/>
      <c r="AZ6" s="20"/>
      <c r="BA6" s="20"/>
      <c r="BB6" s="20"/>
      <c r="BC6" s="20"/>
      <c r="BD6" s="20"/>
      <c r="BE6" s="20"/>
      <c r="BF6" s="20"/>
      <c r="BG6" s="20"/>
      <c r="BH6" s="20"/>
      <c r="BI6" s="20"/>
      <c r="BJ6" s="20"/>
      <c r="BK6" s="20"/>
      <c r="BL6" s="20"/>
      <c r="BM6" s="20"/>
      <c r="BN6" s="20"/>
      <c r="BO6" s="20"/>
      <c r="BP6" s="20"/>
      <c r="BQ6" s="20"/>
      <c r="BR6" s="20"/>
      <c r="BS6" s="20"/>
      <c r="BT6" s="20"/>
      <c r="BU6" s="20"/>
      <c r="BV6" s="20"/>
      <c r="BW6" s="20"/>
      <c r="BX6" s="20"/>
      <c r="BY6" s="20"/>
      <c r="BZ6" s="20"/>
      <c r="CA6" s="20"/>
      <c r="CB6" s="20"/>
      <c r="CC6" s="20"/>
      <c r="CD6" s="20"/>
      <c r="CE6" s="20"/>
      <c r="CF6" s="20"/>
      <c r="CG6" s="20"/>
      <c r="CH6" s="20"/>
      <c r="CI6" s="20"/>
      <c r="CJ6" s="20"/>
      <c r="CK6" s="20"/>
      <c r="CL6" s="20"/>
      <c r="CM6" s="20"/>
      <c r="CN6" s="20"/>
      <c r="CO6" s="20"/>
      <c r="CP6" s="20"/>
      <c r="CQ6" s="20"/>
      <c r="CR6" s="20"/>
      <c r="CS6" s="20"/>
      <c r="CT6" s="20"/>
      <c r="CU6" s="20"/>
      <c r="CV6" s="20"/>
      <c r="CW6" s="20"/>
      <c r="CX6" s="20"/>
      <c r="CY6" s="20"/>
      <c r="CZ6" s="20"/>
      <c r="DA6" s="20"/>
      <c r="DB6" s="20"/>
      <c r="DC6" s="20"/>
      <c r="DD6" s="20"/>
      <c r="DE6" s="20"/>
      <c r="DF6" s="20"/>
      <c r="DG6" s="20"/>
      <c r="DH6" s="20"/>
      <c r="DI6" s="20"/>
      <c r="DJ6" s="20"/>
      <c r="DK6" s="20"/>
      <c r="DL6" s="20"/>
      <c r="DM6" s="20"/>
      <c r="DN6" s="20"/>
      <c r="DO6" s="20"/>
      <c r="DP6" s="20"/>
      <c r="DQ6" s="20"/>
      <c r="DR6" s="20"/>
      <c r="DS6" s="20"/>
      <c r="DT6" s="20"/>
      <c r="DU6" s="20"/>
      <c r="DV6" s="20"/>
      <c r="DW6" s="20"/>
      <c r="DX6" s="20"/>
      <c r="DY6" s="19"/>
      <c r="DZ6" s="19"/>
      <c r="EA6" s="19"/>
      <c r="EB6" s="20"/>
      <c r="EC6" s="20"/>
      <c r="ED6" s="20"/>
      <c r="EE6" s="20"/>
      <c r="EF6" s="20"/>
      <c r="EG6" s="20"/>
      <c r="EH6" s="20"/>
      <c r="EI6" s="20"/>
      <c r="EJ6" s="20"/>
      <c r="EK6" s="20"/>
      <c r="EL6" s="20"/>
      <c r="EM6" s="20"/>
      <c r="EN6" s="20"/>
      <c r="EO6" s="20"/>
      <c r="EP6" s="20"/>
      <c r="EQ6" s="20"/>
      <c r="ER6" s="20"/>
      <c r="ES6" s="21"/>
      <c r="ET6" s="21"/>
      <c r="EU6" s="21"/>
      <c r="EV6" s="21"/>
      <c r="EW6" s="21"/>
      <c r="EX6" s="20"/>
      <c r="EY6" s="20"/>
      <c r="EZ6" s="20"/>
      <c r="FA6" s="20"/>
      <c r="FB6" s="20"/>
      <c r="FC6" s="20"/>
      <c r="FD6" s="20"/>
      <c r="FE6" s="25">
        <v>1</v>
      </c>
      <c r="FF6" s="25">
        <v>2</v>
      </c>
      <c r="FG6" s="25">
        <v>3</v>
      </c>
      <c r="FH6" s="25">
        <v>4</v>
      </c>
      <c r="FI6" s="25">
        <v>5</v>
      </c>
      <c r="FJ6" s="25">
        <v>6</v>
      </c>
      <c r="FK6" s="25">
        <v>7</v>
      </c>
      <c r="FL6" s="25">
        <v>8</v>
      </c>
      <c r="FM6" s="25">
        <v>9</v>
      </c>
      <c r="FN6" s="25">
        <v>10</v>
      </c>
      <c r="FO6" s="25">
        <v>11</v>
      </c>
      <c r="FP6" s="25">
        <v>12</v>
      </c>
      <c r="FQ6" s="25">
        <v>13</v>
      </c>
      <c r="FR6" s="25">
        <v>14</v>
      </c>
      <c r="FS6" s="25">
        <v>15</v>
      </c>
      <c r="FT6" s="25">
        <v>16</v>
      </c>
      <c r="FU6" s="25">
        <v>17</v>
      </c>
      <c r="FV6" s="25">
        <v>18</v>
      </c>
      <c r="FW6" s="25">
        <v>19</v>
      </c>
      <c r="FX6" s="25">
        <v>20</v>
      </c>
      <c r="FY6" s="25">
        <v>21</v>
      </c>
      <c r="FZ6" s="25" t="s">
        <v>1</v>
      </c>
      <c r="GA6" s="25" t="s">
        <v>15</v>
      </c>
      <c r="GB6" s="25">
        <v>1</v>
      </c>
      <c r="GC6" s="25">
        <v>2</v>
      </c>
      <c r="GD6" s="25">
        <v>3</v>
      </c>
      <c r="GE6" s="25">
        <v>4</v>
      </c>
      <c r="GF6" s="25">
        <v>5</v>
      </c>
      <c r="GG6" s="25">
        <v>6</v>
      </c>
      <c r="GH6" s="25">
        <v>7</v>
      </c>
      <c r="GI6" s="25">
        <v>8</v>
      </c>
      <c r="GJ6" s="25">
        <v>9</v>
      </c>
      <c r="GK6" s="25">
        <v>10</v>
      </c>
      <c r="GL6" s="25">
        <v>11</v>
      </c>
      <c r="GM6" s="25">
        <v>12</v>
      </c>
      <c r="GN6" s="25">
        <v>13</v>
      </c>
      <c r="GO6" s="25">
        <v>14</v>
      </c>
      <c r="GP6" s="25">
        <v>15</v>
      </c>
      <c r="GQ6" s="25">
        <v>16</v>
      </c>
      <c r="GR6" s="25">
        <v>17</v>
      </c>
      <c r="GS6" s="25">
        <v>18</v>
      </c>
      <c r="GT6" s="25">
        <v>19</v>
      </c>
      <c r="GU6" s="25">
        <v>20</v>
      </c>
      <c r="GV6" s="25">
        <v>21</v>
      </c>
      <c r="GW6" s="25" t="s">
        <v>2</v>
      </c>
      <c r="GX6" s="25" t="s">
        <v>14</v>
      </c>
      <c r="GY6" s="25">
        <v>1</v>
      </c>
      <c r="GZ6" s="25">
        <v>2</v>
      </c>
      <c r="HA6" s="25">
        <v>3</v>
      </c>
      <c r="HB6" s="25">
        <v>4</v>
      </c>
      <c r="HC6" s="25">
        <v>5</v>
      </c>
      <c r="HD6" s="25">
        <v>6</v>
      </c>
      <c r="HE6" s="25">
        <v>7</v>
      </c>
      <c r="HF6" s="25">
        <v>8</v>
      </c>
      <c r="HG6" s="25">
        <v>9</v>
      </c>
      <c r="HH6" s="25">
        <v>10</v>
      </c>
      <c r="HI6" s="25">
        <v>11</v>
      </c>
      <c r="HJ6" s="25">
        <v>12</v>
      </c>
      <c r="HK6" s="25">
        <v>13</v>
      </c>
      <c r="HL6" s="25">
        <v>14</v>
      </c>
      <c r="HM6" s="25">
        <v>15</v>
      </c>
      <c r="HN6" s="25">
        <v>16</v>
      </c>
      <c r="HO6" s="25">
        <v>17</v>
      </c>
      <c r="HP6" s="25">
        <v>18</v>
      </c>
      <c r="HQ6" s="25">
        <v>19</v>
      </c>
      <c r="HR6" s="25">
        <v>20</v>
      </c>
      <c r="HS6" s="25">
        <v>21</v>
      </c>
      <c r="HT6" s="25" t="s">
        <v>1</v>
      </c>
      <c r="HU6" s="25" t="s">
        <v>13</v>
      </c>
      <c r="HV6" s="25">
        <v>1</v>
      </c>
      <c r="HW6" s="25">
        <v>2</v>
      </c>
      <c r="HX6" s="25">
        <v>3</v>
      </c>
      <c r="HY6" s="25">
        <v>4</v>
      </c>
      <c r="HZ6" s="25">
        <v>5</v>
      </c>
      <c r="IA6" s="25">
        <v>6</v>
      </c>
      <c r="IB6" s="25">
        <v>7</v>
      </c>
      <c r="IC6" s="25">
        <v>8</v>
      </c>
      <c r="ID6" s="25">
        <v>9</v>
      </c>
      <c r="IE6" s="25">
        <v>10</v>
      </c>
      <c r="IF6" s="25">
        <v>11</v>
      </c>
      <c r="IG6" s="25">
        <v>12</v>
      </c>
      <c r="IH6" s="25">
        <v>13</v>
      </c>
      <c r="II6" s="25">
        <v>14</v>
      </c>
      <c r="IJ6" s="25">
        <v>15</v>
      </c>
      <c r="IK6" s="25">
        <v>16</v>
      </c>
      <c r="IL6" s="25">
        <v>17</v>
      </c>
      <c r="IM6" s="25">
        <v>18</v>
      </c>
      <c r="IN6" s="25">
        <v>19</v>
      </c>
      <c r="IO6" s="25">
        <v>20</v>
      </c>
      <c r="IP6" s="25">
        <v>21</v>
      </c>
      <c r="IQ6" s="25" t="s">
        <v>1</v>
      </c>
      <c r="IR6" s="25" t="s">
        <v>13</v>
      </c>
      <c r="IS6" s="26">
        <f>COUNT(FE6:IR6)</f>
        <v>84</v>
      </c>
      <c r="IT6" s="25" t="s">
        <v>8</v>
      </c>
      <c r="IU6" s="25" t="s">
        <v>9</v>
      </c>
      <c r="IV6" s="29" t="s">
        <v>7</v>
      </c>
    </row>
    <row r="7" spans="1:256" ht="5.25" customHeight="1" thickBot="1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30"/>
      <c r="N7" s="27"/>
      <c r="O7" s="19"/>
      <c r="P7" s="28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  <c r="AY7" s="20"/>
      <c r="AZ7" s="20"/>
      <c r="BA7" s="20"/>
      <c r="BB7" s="20"/>
      <c r="BC7" s="20"/>
      <c r="BD7" s="20"/>
      <c r="BE7" s="20"/>
      <c r="BF7" s="20"/>
      <c r="BG7" s="20"/>
      <c r="BH7" s="20"/>
      <c r="BI7" s="20"/>
      <c r="BJ7" s="20"/>
      <c r="BK7" s="20"/>
      <c r="BL7" s="20"/>
      <c r="BM7" s="20"/>
      <c r="BN7" s="20"/>
      <c r="BO7" s="20"/>
      <c r="BP7" s="20"/>
      <c r="BQ7" s="20"/>
      <c r="BR7" s="20"/>
      <c r="BS7" s="20"/>
      <c r="BT7" s="20"/>
      <c r="BU7" s="20"/>
      <c r="BV7" s="20"/>
      <c r="BW7" s="20"/>
      <c r="BX7" s="20"/>
      <c r="BY7" s="20"/>
      <c r="BZ7" s="20"/>
      <c r="CA7" s="20"/>
      <c r="CB7" s="20"/>
      <c r="CC7" s="20"/>
      <c r="CD7" s="20"/>
      <c r="CE7" s="20"/>
      <c r="CF7" s="20"/>
      <c r="CG7" s="20"/>
      <c r="CH7" s="20"/>
      <c r="CI7" s="20"/>
      <c r="CJ7" s="20"/>
      <c r="CK7" s="20"/>
      <c r="CL7" s="20"/>
      <c r="CM7" s="20"/>
      <c r="CN7" s="20"/>
      <c r="CO7" s="20"/>
      <c r="CP7" s="20"/>
      <c r="CQ7" s="20"/>
      <c r="CR7" s="20"/>
      <c r="CS7" s="20"/>
      <c r="CT7" s="20"/>
      <c r="CU7" s="20"/>
      <c r="CV7" s="20"/>
      <c r="CW7" s="20"/>
      <c r="CX7" s="20"/>
      <c r="CY7" s="20"/>
      <c r="CZ7" s="20"/>
      <c r="DA7" s="20"/>
      <c r="DB7" s="20"/>
      <c r="DC7" s="20"/>
      <c r="DD7" s="20"/>
      <c r="DE7" s="20"/>
      <c r="DF7" s="20"/>
      <c r="DG7" s="20"/>
      <c r="DH7" s="20"/>
      <c r="DI7" s="20"/>
      <c r="DJ7" s="20"/>
      <c r="DK7" s="20"/>
      <c r="DL7" s="20"/>
      <c r="DM7" s="20"/>
      <c r="DN7" s="20"/>
      <c r="DO7" s="20"/>
      <c r="DP7" s="20"/>
      <c r="DQ7" s="20"/>
      <c r="DR7" s="20"/>
      <c r="DS7" s="20"/>
      <c r="DT7" s="20"/>
      <c r="DU7" s="20"/>
      <c r="DV7" s="20"/>
      <c r="DW7" s="20"/>
      <c r="DX7" s="20"/>
      <c r="DY7" s="19"/>
      <c r="DZ7" s="19"/>
      <c r="EA7" s="19"/>
      <c r="EB7" s="20"/>
      <c r="EC7" s="20"/>
      <c r="ED7" s="20"/>
      <c r="EE7" s="20"/>
      <c r="EF7" s="20"/>
      <c r="EG7" s="20"/>
      <c r="EH7" s="20"/>
      <c r="EI7" s="20"/>
      <c r="EJ7" s="20"/>
      <c r="EK7" s="20"/>
      <c r="EL7" s="20"/>
      <c r="EM7" s="20"/>
      <c r="EN7" s="20"/>
      <c r="EO7" s="20"/>
      <c r="EP7" s="20"/>
      <c r="EQ7" s="20"/>
      <c r="ER7" s="20"/>
      <c r="ES7" s="21"/>
      <c r="ET7" s="21"/>
      <c r="EU7" s="21"/>
      <c r="EV7" s="21"/>
      <c r="EW7" s="21"/>
      <c r="EX7" s="20"/>
      <c r="EY7" s="20"/>
      <c r="EZ7" s="20"/>
      <c r="FA7" s="20"/>
      <c r="FB7" s="20"/>
      <c r="FC7" s="20"/>
      <c r="FD7" s="20"/>
      <c r="FE7" s="25"/>
      <c r="FF7" s="25"/>
      <c r="FG7" s="25"/>
      <c r="FH7" s="25"/>
      <c r="FI7" s="25"/>
      <c r="FJ7" s="25"/>
      <c r="FK7" s="25"/>
      <c r="FL7" s="25"/>
      <c r="FM7" s="25"/>
      <c r="FN7" s="25"/>
      <c r="FO7" s="25"/>
      <c r="FP7" s="25"/>
      <c r="FQ7" s="25"/>
      <c r="FR7" s="25"/>
      <c r="FS7" s="25"/>
      <c r="FT7" s="25"/>
      <c r="FU7" s="25"/>
      <c r="FV7" s="25"/>
      <c r="FW7" s="25"/>
      <c r="FX7" s="25"/>
      <c r="FY7" s="25"/>
      <c r="FZ7" s="25"/>
      <c r="GA7" s="25"/>
      <c r="GB7" s="25"/>
      <c r="GC7" s="25"/>
      <c r="GD7" s="25"/>
      <c r="GE7" s="25"/>
      <c r="GF7" s="25"/>
      <c r="GG7" s="25"/>
      <c r="GH7" s="25"/>
      <c r="GI7" s="25"/>
      <c r="GJ7" s="25"/>
      <c r="GK7" s="25"/>
      <c r="GL7" s="25"/>
      <c r="GM7" s="25"/>
      <c r="GN7" s="25"/>
      <c r="GO7" s="25"/>
      <c r="GP7" s="25"/>
      <c r="GQ7" s="25"/>
      <c r="GR7" s="25"/>
      <c r="GS7" s="25"/>
      <c r="GT7" s="25"/>
      <c r="GU7" s="25"/>
      <c r="GV7" s="25"/>
      <c r="GW7" s="25"/>
      <c r="GX7" s="25"/>
      <c r="GY7" s="25"/>
      <c r="GZ7" s="25"/>
      <c r="HA7" s="25"/>
      <c r="HB7" s="25"/>
      <c r="HC7" s="25"/>
      <c r="HD7" s="25"/>
      <c r="HE7" s="25"/>
      <c r="HF7" s="25"/>
      <c r="HG7" s="25"/>
      <c r="HH7" s="25"/>
      <c r="HI7" s="25"/>
      <c r="HJ7" s="25"/>
      <c r="HK7" s="25"/>
      <c r="HL7" s="25"/>
      <c r="HM7" s="25"/>
      <c r="HN7" s="25"/>
      <c r="HO7" s="25"/>
      <c r="HP7" s="25"/>
      <c r="HQ7" s="25"/>
      <c r="HR7" s="25"/>
      <c r="HS7" s="25"/>
      <c r="HT7" s="25"/>
      <c r="HU7" s="25"/>
      <c r="HV7" s="25"/>
      <c r="HW7" s="25"/>
      <c r="HX7" s="25"/>
      <c r="HY7" s="25"/>
      <c r="HZ7" s="25"/>
      <c r="IA7" s="25"/>
      <c r="IB7" s="25"/>
      <c r="IC7" s="25"/>
      <c r="ID7" s="25"/>
      <c r="IE7" s="25"/>
      <c r="IF7" s="25"/>
      <c r="IG7" s="25"/>
      <c r="IH7" s="25"/>
      <c r="II7" s="25"/>
      <c r="IJ7" s="25"/>
      <c r="IK7" s="25"/>
      <c r="IL7" s="25"/>
      <c r="IM7" s="25"/>
      <c r="IN7" s="25"/>
      <c r="IO7" s="25"/>
      <c r="IP7" s="25"/>
      <c r="IQ7" s="25"/>
      <c r="IR7" s="25"/>
      <c r="IS7" s="26"/>
      <c r="IT7" s="25"/>
      <c r="IU7" s="25"/>
      <c r="IV7" s="29"/>
    </row>
    <row r="8" spans="1:256" ht="21.75" customHeight="1" thickBot="1">
      <c r="A8" s="130" t="s">
        <v>18</v>
      </c>
      <c r="B8" s="130" t="s">
        <v>24</v>
      </c>
      <c r="C8" s="133" t="s">
        <v>0</v>
      </c>
      <c r="D8" s="130" t="s">
        <v>29</v>
      </c>
      <c r="E8" s="136" t="s">
        <v>28</v>
      </c>
      <c r="F8" s="130" t="s">
        <v>19</v>
      </c>
      <c r="G8" s="130" t="s">
        <v>20</v>
      </c>
      <c r="H8" s="130" t="s">
        <v>23</v>
      </c>
      <c r="I8" s="143" t="s">
        <v>21</v>
      </c>
      <c r="J8" s="136"/>
      <c r="K8" s="138" t="s">
        <v>22</v>
      </c>
      <c r="L8" s="139"/>
      <c r="M8" s="130" t="s">
        <v>55</v>
      </c>
      <c r="N8" s="126" t="s">
        <v>10</v>
      </c>
      <c r="O8" s="19"/>
      <c r="P8" s="4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  <c r="AY8" s="20"/>
      <c r="AZ8" s="20"/>
      <c r="BA8" s="20"/>
      <c r="BB8" s="20"/>
      <c r="BC8" s="20"/>
      <c r="BD8" s="20"/>
      <c r="BE8" s="20"/>
      <c r="BF8" s="20"/>
      <c r="BG8" s="20"/>
      <c r="BH8" s="20"/>
      <c r="BI8" s="20"/>
      <c r="BJ8" s="20"/>
      <c r="BK8" s="20"/>
      <c r="BL8" s="20"/>
      <c r="BM8" s="20"/>
      <c r="BN8" s="20"/>
      <c r="BO8" s="20"/>
      <c r="BP8" s="20"/>
      <c r="BQ8" s="20"/>
      <c r="BR8" s="20"/>
      <c r="BS8" s="20"/>
      <c r="BT8" s="20"/>
      <c r="BU8" s="20"/>
      <c r="BV8" s="20"/>
      <c r="BW8" s="20"/>
      <c r="BX8" s="20"/>
      <c r="BY8" s="20"/>
      <c r="BZ8" s="20"/>
      <c r="CA8" s="20"/>
      <c r="CB8" s="20"/>
      <c r="CC8" s="20"/>
      <c r="CD8" s="20"/>
      <c r="CE8" s="20"/>
      <c r="CF8" s="20"/>
      <c r="CG8" s="20"/>
      <c r="CH8" s="20"/>
      <c r="CI8" s="20"/>
      <c r="CJ8" s="20"/>
      <c r="CK8" s="20"/>
      <c r="CL8" s="20"/>
      <c r="CM8" s="20"/>
      <c r="CN8" s="20"/>
      <c r="CO8" s="20"/>
      <c r="CP8" s="20"/>
      <c r="CQ8" s="20"/>
      <c r="CR8" s="20"/>
      <c r="CS8" s="20"/>
      <c r="CT8" s="20"/>
      <c r="CU8" s="20"/>
      <c r="CV8" s="20"/>
      <c r="CW8" s="20"/>
      <c r="CX8" s="20"/>
      <c r="CY8" s="20"/>
      <c r="CZ8" s="20"/>
      <c r="DA8" s="20"/>
      <c r="DB8" s="20"/>
      <c r="DC8" s="20"/>
      <c r="DD8" s="20"/>
      <c r="DE8" s="20"/>
      <c r="DF8" s="20"/>
      <c r="DG8" s="20"/>
      <c r="DH8" s="20"/>
      <c r="DI8" s="20"/>
      <c r="DJ8" s="20"/>
      <c r="DK8" s="20"/>
      <c r="DL8" s="20"/>
      <c r="DM8" s="20"/>
      <c r="DN8" s="20"/>
      <c r="DO8" s="20"/>
      <c r="DP8" s="20"/>
      <c r="DQ8" s="20"/>
      <c r="DR8" s="20"/>
      <c r="DS8" s="20"/>
      <c r="DT8" s="20"/>
      <c r="DU8" s="20"/>
      <c r="DV8" s="20"/>
      <c r="DW8" s="20"/>
      <c r="DX8" s="20"/>
      <c r="DY8" s="19"/>
      <c r="DZ8" s="19"/>
      <c r="EA8" s="19"/>
      <c r="EB8" s="20"/>
      <c r="EC8" s="20"/>
      <c r="ED8" s="20"/>
      <c r="EE8" s="20"/>
      <c r="EF8" s="20"/>
      <c r="EG8" s="20"/>
      <c r="EH8" s="20"/>
      <c r="EI8" s="20"/>
      <c r="EJ8" s="20"/>
      <c r="EK8" s="20"/>
      <c r="EL8" s="20"/>
      <c r="EM8" s="20"/>
      <c r="EN8" s="20"/>
      <c r="EO8" s="20"/>
      <c r="EP8" s="20"/>
      <c r="EQ8" s="20"/>
      <c r="ER8" s="20"/>
      <c r="ES8" s="21"/>
      <c r="ET8" s="21"/>
      <c r="EU8" s="21"/>
      <c r="EV8" s="21"/>
      <c r="EW8" s="21"/>
      <c r="EX8" s="20"/>
      <c r="EY8" s="20"/>
      <c r="EZ8" s="20"/>
      <c r="FA8" s="21"/>
      <c r="FB8" s="20"/>
      <c r="FC8" s="20"/>
      <c r="FD8" s="20"/>
      <c r="FE8" s="25"/>
      <c r="FF8" s="25"/>
      <c r="FG8" s="25"/>
      <c r="FH8" s="25"/>
      <c r="FI8" s="25"/>
      <c r="FJ8" s="25"/>
      <c r="FK8" s="25"/>
      <c r="FL8" s="25"/>
      <c r="FM8" s="25"/>
      <c r="FN8" s="25"/>
      <c r="FO8" s="25"/>
      <c r="FP8" s="25"/>
      <c r="FQ8" s="25"/>
      <c r="FR8" s="25"/>
      <c r="FS8" s="25"/>
      <c r="FT8" s="25"/>
      <c r="FU8" s="25"/>
      <c r="FV8" s="25"/>
      <c r="FW8" s="25"/>
      <c r="FX8" s="25"/>
      <c r="FY8" s="25"/>
      <c r="FZ8" s="25"/>
      <c r="GA8" s="25"/>
      <c r="GB8" s="25"/>
      <c r="GC8" s="25"/>
      <c r="GD8" s="25"/>
      <c r="GE8" s="25"/>
      <c r="GF8" s="25"/>
      <c r="GG8" s="25"/>
      <c r="GH8" s="25"/>
      <c r="GI8" s="25"/>
      <c r="GJ8" s="25"/>
      <c r="GK8" s="25"/>
      <c r="GL8" s="25"/>
      <c r="GM8" s="25"/>
      <c r="GN8" s="25"/>
      <c r="GO8" s="25"/>
      <c r="GP8" s="25"/>
      <c r="GQ8" s="25"/>
      <c r="GR8" s="25"/>
      <c r="GS8" s="25"/>
      <c r="GT8" s="25"/>
      <c r="GU8" s="25"/>
      <c r="GV8" s="25"/>
      <c r="GW8" s="25"/>
      <c r="GX8" s="25"/>
      <c r="GY8" s="25"/>
      <c r="GZ8" s="25"/>
      <c r="HA8" s="25"/>
      <c r="HB8" s="25"/>
      <c r="HC8" s="25"/>
      <c r="HD8" s="25"/>
      <c r="HE8" s="25"/>
      <c r="HF8" s="25"/>
      <c r="HG8" s="25"/>
      <c r="HH8" s="25"/>
      <c r="HI8" s="25"/>
      <c r="HJ8" s="25"/>
      <c r="HK8" s="25"/>
      <c r="HL8" s="25"/>
      <c r="HM8" s="25"/>
      <c r="HN8" s="25"/>
      <c r="HO8" s="25"/>
      <c r="HP8" s="25"/>
      <c r="HQ8" s="25"/>
      <c r="HR8" s="25"/>
      <c r="HS8" s="25"/>
      <c r="HT8" s="25"/>
      <c r="HU8" s="25"/>
      <c r="HV8" s="25"/>
      <c r="HW8" s="25"/>
      <c r="HX8" s="25"/>
      <c r="HY8" s="25"/>
      <c r="HZ8" s="25"/>
      <c r="IA8" s="25"/>
      <c r="IB8" s="25"/>
      <c r="IC8" s="25"/>
      <c r="ID8" s="25"/>
      <c r="IE8" s="25"/>
      <c r="IF8" s="25"/>
      <c r="IG8" s="25"/>
      <c r="IH8" s="25"/>
      <c r="II8" s="25"/>
      <c r="IJ8" s="25"/>
      <c r="IK8" s="25"/>
      <c r="IL8" s="25"/>
      <c r="IM8" s="25"/>
      <c r="IN8" s="25"/>
      <c r="IO8" s="25"/>
      <c r="IP8" s="25"/>
      <c r="IQ8" s="25"/>
      <c r="IR8" s="25"/>
      <c r="IS8" s="26"/>
      <c r="IT8" s="25"/>
      <c r="IU8" s="25"/>
      <c r="IV8" s="25"/>
    </row>
    <row r="9" spans="1:256" ht="9.75" customHeight="1">
      <c r="A9" s="131"/>
      <c r="B9" s="132"/>
      <c r="C9" s="134"/>
      <c r="D9" s="132"/>
      <c r="E9" s="137"/>
      <c r="F9" s="131"/>
      <c r="G9" s="132"/>
      <c r="H9" s="131"/>
      <c r="I9" s="140" t="s">
        <v>26</v>
      </c>
      <c r="J9" s="130" t="s">
        <v>54</v>
      </c>
      <c r="K9" s="140" t="s">
        <v>26</v>
      </c>
      <c r="L9" s="130" t="s">
        <v>54</v>
      </c>
      <c r="M9" s="131"/>
      <c r="N9" s="127"/>
      <c r="O9" s="19"/>
      <c r="P9" s="4"/>
      <c r="Q9" s="20"/>
      <c r="R9" s="20" t="s">
        <v>3</v>
      </c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 t="s">
        <v>4</v>
      </c>
      <c r="AO9" s="20"/>
      <c r="AP9" s="20"/>
      <c r="AQ9" s="20"/>
      <c r="AR9" s="20"/>
      <c r="AS9" s="20"/>
      <c r="AT9" s="20"/>
      <c r="AU9" s="20"/>
      <c r="AV9" s="20"/>
      <c r="AW9" s="20"/>
      <c r="AX9" s="20"/>
      <c r="AY9" s="20"/>
      <c r="AZ9" s="20"/>
      <c r="BA9" s="20"/>
      <c r="BB9" s="20"/>
      <c r="BC9" s="20"/>
      <c r="BD9" s="20"/>
      <c r="BE9" s="20"/>
      <c r="BF9" s="20"/>
      <c r="BG9" s="20"/>
      <c r="BH9" s="20"/>
      <c r="BI9" s="20"/>
      <c r="BJ9" s="20"/>
      <c r="BK9" s="20" t="s">
        <v>5</v>
      </c>
      <c r="BL9" s="20"/>
      <c r="BM9" s="20"/>
      <c r="BN9" s="20"/>
      <c r="BO9" s="20"/>
      <c r="BP9" s="20"/>
      <c r="BQ9" s="20"/>
      <c r="BR9" s="20"/>
      <c r="BS9" s="20"/>
      <c r="BT9" s="20"/>
      <c r="BU9" s="20"/>
      <c r="BV9" s="20"/>
      <c r="BW9" s="20"/>
      <c r="BX9" s="20"/>
      <c r="BY9" s="20"/>
      <c r="BZ9" s="20"/>
      <c r="CA9" s="20"/>
      <c r="CB9" s="20"/>
      <c r="CC9" s="20"/>
      <c r="CD9" s="20"/>
      <c r="CE9" s="20"/>
      <c r="CF9" s="20"/>
      <c r="CG9" s="20"/>
      <c r="CH9" s="20"/>
      <c r="CI9" s="20"/>
      <c r="CJ9" s="20"/>
      <c r="CK9" s="20"/>
      <c r="CL9" s="20"/>
      <c r="CM9" s="20"/>
      <c r="CN9" s="20"/>
      <c r="CO9" s="20"/>
      <c r="CP9" s="20"/>
      <c r="CQ9" s="20"/>
      <c r="CR9" s="20"/>
      <c r="CS9" s="20"/>
      <c r="CT9" s="20"/>
      <c r="CU9" s="20"/>
      <c r="CV9" s="20"/>
      <c r="CW9" s="20"/>
      <c r="CX9" s="20"/>
      <c r="CY9" s="20"/>
      <c r="CZ9" s="20"/>
      <c r="DA9" s="20"/>
      <c r="DB9" s="20" t="s">
        <v>6</v>
      </c>
      <c r="DC9" s="20"/>
      <c r="DD9" s="20"/>
      <c r="DE9" s="20"/>
      <c r="DF9" s="20"/>
      <c r="DG9" s="20"/>
      <c r="DH9" s="20"/>
      <c r="DI9" s="20"/>
      <c r="DJ9" s="20"/>
      <c r="DK9" s="20"/>
      <c r="DL9" s="20"/>
      <c r="DM9" s="20"/>
      <c r="DN9" s="20"/>
      <c r="DO9" s="20"/>
      <c r="DP9" s="20"/>
      <c r="DQ9" s="20"/>
      <c r="DR9" s="20"/>
      <c r="DS9" s="20"/>
      <c r="DT9" s="20"/>
      <c r="DU9" s="20"/>
      <c r="DV9" s="20"/>
      <c r="DW9" s="20"/>
      <c r="DX9" s="20"/>
      <c r="DY9" s="19"/>
      <c r="DZ9" s="19"/>
      <c r="EA9" s="19"/>
      <c r="EB9" s="20"/>
      <c r="EC9" s="20"/>
      <c r="ED9" s="20"/>
      <c r="EE9" s="20"/>
      <c r="EF9" s="20"/>
      <c r="EG9" s="20"/>
      <c r="EH9" s="20"/>
      <c r="EI9" s="20"/>
      <c r="EJ9" s="20"/>
      <c r="EK9" s="20"/>
      <c r="EL9" s="20"/>
      <c r="EM9" s="20"/>
      <c r="EN9" s="20"/>
      <c r="EO9" s="20"/>
      <c r="EP9" s="20"/>
      <c r="EQ9" s="20"/>
      <c r="ER9" s="20"/>
      <c r="ES9" s="21"/>
      <c r="ET9" s="21">
        <v>1</v>
      </c>
      <c r="EU9" s="21">
        <v>2</v>
      </c>
      <c r="EV9" s="21"/>
      <c r="EW9" s="21"/>
      <c r="EX9" s="20"/>
      <c r="EY9" s="20"/>
      <c r="EZ9" s="20"/>
      <c r="FA9" s="20"/>
      <c r="FB9" s="20"/>
      <c r="FC9" s="20"/>
      <c r="FD9" s="20"/>
      <c r="FE9" s="3"/>
      <c r="FF9" s="3"/>
      <c r="FG9" s="3"/>
      <c r="FH9" s="24"/>
      <c r="FI9" s="24"/>
      <c r="FJ9" s="24"/>
      <c r="FK9" s="24"/>
      <c r="FL9" s="25"/>
      <c r="FM9" s="25"/>
      <c r="FN9" s="25"/>
      <c r="FO9" s="25"/>
      <c r="FP9" s="25"/>
      <c r="FQ9" s="25" t="s">
        <v>12</v>
      </c>
      <c r="FR9" s="25"/>
      <c r="FS9" s="25"/>
      <c r="FT9" s="25"/>
      <c r="FU9" s="25"/>
      <c r="FV9" s="25"/>
      <c r="FW9" s="25"/>
      <c r="FX9" s="25"/>
      <c r="FY9" s="25"/>
      <c r="FZ9" s="25"/>
      <c r="GA9" s="25"/>
      <c r="GB9" s="25"/>
      <c r="GC9" s="25"/>
      <c r="GD9" s="25"/>
      <c r="GE9" s="25"/>
      <c r="GF9" s="25"/>
      <c r="GG9" s="25"/>
      <c r="GH9" s="25"/>
      <c r="GI9" s="25"/>
      <c r="GJ9" s="25"/>
      <c r="GK9" s="25"/>
      <c r="GL9" s="25"/>
      <c r="GM9" s="25"/>
      <c r="GN9" s="25"/>
      <c r="GO9" s="25"/>
      <c r="GP9" s="25"/>
      <c r="GQ9" s="25"/>
      <c r="GR9" s="25"/>
      <c r="GS9" s="25"/>
      <c r="GT9" s="25"/>
      <c r="GU9" s="25"/>
      <c r="GV9" s="25"/>
      <c r="GW9" s="25"/>
      <c r="GX9" s="25"/>
      <c r="GY9" s="25"/>
      <c r="GZ9" s="25"/>
      <c r="HA9" s="25"/>
      <c r="HB9" s="25"/>
      <c r="HC9" s="25"/>
      <c r="HD9" s="25"/>
      <c r="HE9" s="25"/>
      <c r="HF9" s="25"/>
      <c r="HG9" s="25"/>
      <c r="HH9" s="25"/>
      <c r="HI9" s="25"/>
      <c r="HJ9" s="25"/>
      <c r="HK9" s="25"/>
      <c r="HL9" s="25"/>
      <c r="HM9" s="25"/>
      <c r="HN9" s="25"/>
      <c r="HO9" s="25"/>
      <c r="HP9" s="25"/>
      <c r="HQ9" s="25"/>
      <c r="HR9" s="25"/>
      <c r="HS9" s="25"/>
      <c r="HT9" s="25"/>
      <c r="HU9" s="25"/>
      <c r="HV9" s="25"/>
      <c r="HW9" s="25"/>
      <c r="HX9" s="25"/>
      <c r="HY9" s="25"/>
      <c r="HZ9" s="25"/>
      <c r="IA9" s="25"/>
      <c r="IB9" s="25"/>
      <c r="IC9" s="25"/>
      <c r="ID9" s="25"/>
      <c r="IE9" s="25"/>
      <c r="IF9" s="25"/>
      <c r="IG9" s="25"/>
      <c r="IH9" s="25"/>
      <c r="II9" s="25"/>
      <c r="IJ9" s="25"/>
      <c r="IK9" s="25"/>
      <c r="IL9" s="25"/>
      <c r="IM9" s="25"/>
      <c r="IN9" s="25"/>
      <c r="IO9" s="25"/>
      <c r="IP9" s="25"/>
      <c r="IQ9" s="25"/>
      <c r="IR9" s="25"/>
      <c r="IS9" s="25"/>
      <c r="IT9" s="25"/>
      <c r="IU9" s="25"/>
      <c r="IV9" s="25"/>
    </row>
    <row r="10" spans="1:256" ht="77.25" customHeight="1" thickBot="1">
      <c r="A10" s="131"/>
      <c r="B10" s="132"/>
      <c r="C10" s="135"/>
      <c r="D10" s="132"/>
      <c r="E10" s="137"/>
      <c r="F10" s="131"/>
      <c r="G10" s="132"/>
      <c r="H10" s="131"/>
      <c r="I10" s="141"/>
      <c r="J10" s="131"/>
      <c r="K10" s="141"/>
      <c r="L10" s="131"/>
      <c r="M10" s="131"/>
      <c r="N10" s="128"/>
      <c r="O10" s="19"/>
      <c r="P10" s="5"/>
      <c r="Q10" s="20">
        <v>1</v>
      </c>
      <c r="R10" s="20">
        <v>2</v>
      </c>
      <c r="S10" s="20">
        <v>3</v>
      </c>
      <c r="T10" s="20">
        <v>4</v>
      </c>
      <c r="U10" s="20">
        <v>5</v>
      </c>
      <c r="V10" s="20">
        <v>6</v>
      </c>
      <c r="W10" s="20">
        <v>7</v>
      </c>
      <c r="X10" s="20">
        <v>8</v>
      </c>
      <c r="Y10" s="20">
        <v>9</v>
      </c>
      <c r="Z10" s="20">
        <v>10</v>
      </c>
      <c r="AA10" s="20">
        <v>11</v>
      </c>
      <c r="AB10" s="20">
        <v>12</v>
      </c>
      <c r="AC10" s="20">
        <v>13</v>
      </c>
      <c r="AD10" s="20">
        <v>14</v>
      </c>
      <c r="AE10" s="20">
        <v>15</v>
      </c>
      <c r="AF10" s="20">
        <v>16</v>
      </c>
      <c r="AG10" s="20">
        <v>17</v>
      </c>
      <c r="AH10" s="20">
        <v>18</v>
      </c>
      <c r="AI10" s="20">
        <v>19</v>
      </c>
      <c r="AJ10" s="20">
        <v>20</v>
      </c>
      <c r="AK10" s="20">
        <v>21</v>
      </c>
      <c r="AL10" s="20" t="s">
        <v>1</v>
      </c>
      <c r="AM10" s="20"/>
      <c r="AN10" s="20">
        <v>1</v>
      </c>
      <c r="AO10" s="20">
        <v>2</v>
      </c>
      <c r="AP10" s="20">
        <v>3</v>
      </c>
      <c r="AQ10" s="20">
        <v>4</v>
      </c>
      <c r="AR10" s="20">
        <v>5</v>
      </c>
      <c r="AS10" s="20">
        <v>6</v>
      </c>
      <c r="AT10" s="20">
        <v>7</v>
      </c>
      <c r="AU10" s="20">
        <v>8</v>
      </c>
      <c r="AV10" s="20">
        <v>9</v>
      </c>
      <c r="AW10" s="20">
        <v>10</v>
      </c>
      <c r="AX10" s="20">
        <v>11</v>
      </c>
      <c r="AY10" s="20">
        <v>12</v>
      </c>
      <c r="AZ10" s="20">
        <v>13</v>
      </c>
      <c r="BA10" s="20">
        <v>14</v>
      </c>
      <c r="BB10" s="20">
        <v>15</v>
      </c>
      <c r="BC10" s="20">
        <v>16</v>
      </c>
      <c r="BD10" s="20">
        <v>17</v>
      </c>
      <c r="BE10" s="20">
        <v>18</v>
      </c>
      <c r="BF10" s="20">
        <v>19</v>
      </c>
      <c r="BG10" s="20">
        <v>20</v>
      </c>
      <c r="BH10" s="20"/>
      <c r="BI10" s="20" t="s">
        <v>2</v>
      </c>
      <c r="BJ10" s="20"/>
      <c r="BK10" s="20">
        <v>1</v>
      </c>
      <c r="BL10" s="20">
        <v>2</v>
      </c>
      <c r="BM10" s="20">
        <v>3</v>
      </c>
      <c r="BN10" s="20">
        <v>4</v>
      </c>
      <c r="BO10" s="20">
        <v>5</v>
      </c>
      <c r="BP10" s="20">
        <v>6</v>
      </c>
      <c r="BQ10" s="20">
        <v>7</v>
      </c>
      <c r="BR10" s="20">
        <v>8</v>
      </c>
      <c r="BS10" s="20">
        <v>9</v>
      </c>
      <c r="BT10" s="20">
        <v>10</v>
      </c>
      <c r="BU10" s="20">
        <v>11</v>
      </c>
      <c r="BV10" s="20">
        <v>12</v>
      </c>
      <c r="BW10" s="20">
        <v>13</v>
      </c>
      <c r="BX10" s="20">
        <v>14</v>
      </c>
      <c r="BY10" s="20">
        <v>15</v>
      </c>
      <c r="BZ10" s="20">
        <v>16</v>
      </c>
      <c r="CA10" s="20">
        <v>17</v>
      </c>
      <c r="CB10" s="20">
        <v>18</v>
      </c>
      <c r="CC10" s="20">
        <v>19</v>
      </c>
      <c r="CD10" s="20">
        <v>20</v>
      </c>
      <c r="CE10" s="20">
        <v>21</v>
      </c>
      <c r="CF10" s="20">
        <v>22</v>
      </c>
      <c r="CG10" s="20">
        <v>23</v>
      </c>
      <c r="CH10" s="20">
        <v>24</v>
      </c>
      <c r="CI10" s="20">
        <v>25</v>
      </c>
      <c r="CJ10" s="20">
        <v>26</v>
      </c>
      <c r="CK10" s="20">
        <v>27</v>
      </c>
      <c r="CL10" s="20">
        <v>28</v>
      </c>
      <c r="CM10" s="20">
        <v>29</v>
      </c>
      <c r="CN10" s="20">
        <v>30</v>
      </c>
      <c r="CO10" s="20">
        <v>31</v>
      </c>
      <c r="CP10" s="20">
        <v>32</v>
      </c>
      <c r="CQ10" s="20">
        <v>33</v>
      </c>
      <c r="CR10" s="20">
        <v>34</v>
      </c>
      <c r="CS10" s="20">
        <v>35</v>
      </c>
      <c r="CT10" s="20">
        <v>36</v>
      </c>
      <c r="CU10" s="20">
        <v>37</v>
      </c>
      <c r="CV10" s="20">
        <v>38</v>
      </c>
      <c r="CW10" s="20">
        <v>39</v>
      </c>
      <c r="CX10" s="20">
        <v>40</v>
      </c>
      <c r="CY10" s="20"/>
      <c r="CZ10" s="20"/>
      <c r="DA10" s="20"/>
      <c r="DB10" s="20">
        <v>1</v>
      </c>
      <c r="DC10" s="20">
        <v>2</v>
      </c>
      <c r="DD10" s="20">
        <v>3</v>
      </c>
      <c r="DE10" s="20">
        <v>4</v>
      </c>
      <c r="DF10" s="20">
        <v>5</v>
      </c>
      <c r="DG10" s="20">
        <v>6</v>
      </c>
      <c r="DH10" s="20">
        <v>7</v>
      </c>
      <c r="DI10" s="20">
        <v>8</v>
      </c>
      <c r="DJ10" s="20">
        <v>9</v>
      </c>
      <c r="DK10" s="20">
        <v>10</v>
      </c>
      <c r="DL10" s="20">
        <v>11</v>
      </c>
      <c r="DM10" s="20">
        <v>12</v>
      </c>
      <c r="DN10" s="20">
        <v>13</v>
      </c>
      <c r="DO10" s="20">
        <v>14</v>
      </c>
      <c r="DP10" s="20">
        <v>15</v>
      </c>
      <c r="DQ10" s="20">
        <v>16</v>
      </c>
      <c r="DR10" s="20">
        <v>17</v>
      </c>
      <c r="DS10" s="20">
        <v>18</v>
      </c>
      <c r="DT10" s="20">
        <v>19</v>
      </c>
      <c r="DU10" s="20">
        <v>20</v>
      </c>
      <c r="DV10" s="20">
        <v>21</v>
      </c>
      <c r="DW10" s="20">
        <v>22</v>
      </c>
      <c r="DX10" s="20">
        <v>23</v>
      </c>
      <c r="DY10" s="20">
        <v>24</v>
      </c>
      <c r="DZ10" s="20">
        <v>25</v>
      </c>
      <c r="EA10" s="20">
        <v>26</v>
      </c>
      <c r="EB10" s="20">
        <v>27</v>
      </c>
      <c r="EC10" s="20">
        <v>28</v>
      </c>
      <c r="ED10" s="20">
        <v>29</v>
      </c>
      <c r="EE10" s="20">
        <v>30</v>
      </c>
      <c r="EF10" s="20">
        <v>31</v>
      </c>
      <c r="EG10" s="20">
        <v>32</v>
      </c>
      <c r="EH10" s="20">
        <v>33</v>
      </c>
      <c r="EI10" s="20">
        <v>34</v>
      </c>
      <c r="EJ10" s="20">
        <v>35</v>
      </c>
      <c r="EK10" s="20">
        <v>36</v>
      </c>
      <c r="EL10" s="20">
        <v>37</v>
      </c>
      <c r="EM10" s="20">
        <v>38</v>
      </c>
      <c r="EN10" s="20">
        <v>39</v>
      </c>
      <c r="EO10" s="20">
        <v>40</v>
      </c>
      <c r="EP10" s="20"/>
      <c r="EQ10" s="20"/>
      <c r="ER10" s="20"/>
      <c r="ES10" s="21"/>
      <c r="ET10" s="21"/>
      <c r="EU10" s="21"/>
      <c r="EV10" s="21"/>
      <c r="EW10" s="21" t="s">
        <v>11</v>
      </c>
      <c r="EX10" s="20" t="s">
        <v>8</v>
      </c>
      <c r="EY10" s="20" t="s">
        <v>9</v>
      </c>
      <c r="EZ10" s="31" t="s">
        <v>7</v>
      </c>
      <c r="FA10" s="20"/>
      <c r="FB10" s="20" t="s">
        <v>16</v>
      </c>
      <c r="FC10" s="20" t="s">
        <v>17</v>
      </c>
      <c r="FD10" s="20"/>
      <c r="FE10" s="25"/>
      <c r="FF10" s="25" t="s">
        <v>3</v>
      </c>
      <c r="FG10" s="25"/>
      <c r="FH10" s="25"/>
      <c r="FI10" s="25"/>
      <c r="FJ10" s="25"/>
      <c r="FK10" s="25"/>
      <c r="FL10" s="25"/>
      <c r="FM10" s="25"/>
      <c r="FN10" s="25"/>
      <c r="FO10" s="25"/>
      <c r="FP10" s="25"/>
      <c r="FQ10" s="25"/>
      <c r="FR10" s="25"/>
      <c r="FS10" s="25"/>
      <c r="FT10" s="25"/>
      <c r="FU10" s="25"/>
      <c r="FV10" s="25"/>
      <c r="FW10" s="25"/>
      <c r="FX10" s="25"/>
      <c r="FY10" s="25"/>
      <c r="FZ10" s="25"/>
      <c r="GA10" s="25"/>
      <c r="GB10" s="25" t="s">
        <v>4</v>
      </c>
      <c r="GC10" s="25"/>
      <c r="GD10" s="25"/>
      <c r="GE10" s="25"/>
      <c r="GF10" s="25"/>
      <c r="GG10" s="25"/>
      <c r="GH10" s="25"/>
      <c r="GI10" s="25"/>
      <c r="GJ10" s="25"/>
      <c r="GK10" s="25"/>
      <c r="GL10" s="25"/>
      <c r="GM10" s="25"/>
      <c r="GN10" s="25"/>
      <c r="GO10" s="25"/>
      <c r="GP10" s="25"/>
      <c r="GQ10" s="25"/>
      <c r="GR10" s="25"/>
      <c r="GS10" s="25"/>
      <c r="GT10" s="25"/>
      <c r="GU10" s="25"/>
      <c r="GV10" s="25"/>
      <c r="GW10" s="25"/>
      <c r="GX10" s="25"/>
      <c r="GY10" s="25" t="s">
        <v>5</v>
      </c>
      <c r="GZ10" s="25"/>
      <c r="HA10" s="25"/>
      <c r="HB10" s="25"/>
      <c r="HC10" s="25"/>
      <c r="HD10" s="25"/>
      <c r="HE10" s="25"/>
      <c r="HF10" s="25"/>
      <c r="HG10" s="25"/>
      <c r="HH10" s="25"/>
      <c r="HI10" s="25"/>
      <c r="HJ10" s="25"/>
      <c r="HK10" s="25"/>
      <c r="HL10" s="25"/>
      <c r="HM10" s="25"/>
      <c r="HN10" s="25"/>
      <c r="HO10" s="25"/>
      <c r="HP10" s="25"/>
      <c r="HQ10" s="25"/>
      <c r="HR10" s="25"/>
      <c r="HS10" s="25"/>
      <c r="HT10" s="25"/>
      <c r="HU10" s="25"/>
      <c r="HV10" s="25" t="s">
        <v>6</v>
      </c>
      <c r="HW10" s="25"/>
      <c r="HX10" s="25"/>
      <c r="HY10" s="25"/>
      <c r="HZ10" s="25"/>
      <c r="IA10" s="25"/>
      <c r="IB10" s="25"/>
      <c r="IC10" s="25"/>
      <c r="ID10" s="25"/>
      <c r="IE10" s="25"/>
      <c r="IF10" s="25"/>
      <c r="IG10" s="25"/>
      <c r="IH10" s="25"/>
      <c r="II10" s="25"/>
      <c r="IJ10" s="25"/>
      <c r="IK10" s="25"/>
      <c r="IL10" s="25"/>
      <c r="IM10" s="25"/>
      <c r="IN10" s="25"/>
      <c r="IO10" s="25"/>
      <c r="IP10" s="25"/>
      <c r="IQ10" s="25"/>
      <c r="IR10" s="25"/>
      <c r="IS10" s="26"/>
      <c r="IT10" s="25"/>
      <c r="IU10" s="25"/>
      <c r="IV10" s="25"/>
    </row>
    <row r="11" spans="1:256" s="1" customFormat="1" ht="70.5">
      <c r="A11" s="69">
        <v>1</v>
      </c>
      <c r="B11" s="70">
        <v>78</v>
      </c>
      <c r="C11" s="71" t="s">
        <v>81</v>
      </c>
      <c r="D11" s="108" t="s">
        <v>37</v>
      </c>
      <c r="E11" s="72" t="s">
        <v>31</v>
      </c>
      <c r="F11" s="73" t="s">
        <v>82</v>
      </c>
      <c r="G11" s="71" t="s">
        <v>83</v>
      </c>
      <c r="H11" s="108" t="s">
        <v>39</v>
      </c>
      <c r="I11" s="103">
        <v>3</v>
      </c>
      <c r="J11" s="77">
        <f>LOOKUP(I11,{1,2,3,4,5,6,7,8,9,10,11,12,13,14,15,16,17,18,19,20,21},{25,22,20,18,16,15,14,13,12,11,10,9,8,7,6,5,4,3,2,1,0})</f>
        <v>20</v>
      </c>
      <c r="K11" s="103">
        <v>2</v>
      </c>
      <c r="L11" s="112">
        <f>LOOKUP(K11,{1,2,3,4,5,6,7,8,9,10,11,12,13,14,15,16,17,18,19,20,21},{25,22,20,18,16,15,14,13,12,11,10,9,8,7,6,5,4,3,2,1,0})</f>
        <v>22</v>
      </c>
      <c r="M11" s="75">
        <f t="shared" ref="M11:M25" si="0">SUM(J11+L11)</f>
        <v>42</v>
      </c>
      <c r="N11" s="6" t="e">
        <f>#REF!+#REF!</f>
        <v>#REF!</v>
      </c>
      <c r="O11" s="7"/>
      <c r="P11" s="8"/>
      <c r="Q11" s="7">
        <f t="shared" ref="Q11:Q25" si="1">IF(J11=1,25,0)</f>
        <v>0</v>
      </c>
      <c r="R11" s="7">
        <f t="shared" ref="R11:R25" si="2">IF(J11=2,22,0)</f>
        <v>0</v>
      </c>
      <c r="S11" s="7">
        <f t="shared" ref="S11:S25" si="3">IF(J11=3,20,0)</f>
        <v>0</v>
      </c>
      <c r="T11" s="7">
        <f t="shared" ref="T11:T25" si="4">IF(J11=4,18,0)</f>
        <v>0</v>
      </c>
      <c r="U11" s="7">
        <f t="shared" ref="U11:U25" si="5">IF(J11=5,16,0)</f>
        <v>0</v>
      </c>
      <c r="V11" s="7">
        <f t="shared" ref="V11:V25" si="6">IF(J11=6,15,0)</f>
        <v>0</v>
      </c>
      <c r="W11" s="7">
        <f t="shared" ref="W11:W25" si="7">IF(J11=7,14,0)</f>
        <v>0</v>
      </c>
      <c r="X11" s="7">
        <f t="shared" ref="X11:X25" si="8">IF(J11=8,13,0)</f>
        <v>0</v>
      </c>
      <c r="Y11" s="7">
        <f t="shared" ref="Y11:Y25" si="9">IF(J11=9,12,0)</f>
        <v>0</v>
      </c>
      <c r="Z11" s="7">
        <f t="shared" ref="Z11:Z25" si="10">IF(J11=10,11,0)</f>
        <v>0</v>
      </c>
      <c r="AA11" s="7">
        <f t="shared" ref="AA11:AA25" si="11">IF(J11=11,10,0)</f>
        <v>0</v>
      </c>
      <c r="AB11" s="7">
        <f t="shared" ref="AB11:AB25" si="12">IF(J11=12,9,0)</f>
        <v>0</v>
      </c>
      <c r="AC11" s="7">
        <f t="shared" ref="AC11:AC25" si="13">IF(J11=13,8,0)</f>
        <v>0</v>
      </c>
      <c r="AD11" s="7">
        <f t="shared" ref="AD11:AD25" si="14">IF(J11=14,7,0)</f>
        <v>0</v>
      </c>
      <c r="AE11" s="7">
        <f t="shared" ref="AE11:AE25" si="15">IF(J11=15,6,0)</f>
        <v>0</v>
      </c>
      <c r="AF11" s="7">
        <f t="shared" ref="AF11:AF25" si="16">IF(J11=16,5,0)</f>
        <v>0</v>
      </c>
      <c r="AG11" s="7">
        <f t="shared" ref="AG11:AG25" si="17">IF(J11=17,4,0)</f>
        <v>0</v>
      </c>
      <c r="AH11" s="7">
        <f t="shared" ref="AH11:AH25" si="18">IF(J11=18,3,0)</f>
        <v>0</v>
      </c>
      <c r="AI11" s="7">
        <f t="shared" ref="AI11:AI25" si="19">IF(J11=19,2,0)</f>
        <v>0</v>
      </c>
      <c r="AJ11" s="7">
        <f t="shared" ref="AJ11:AJ25" si="20">IF(J11=20,1,0)</f>
        <v>1</v>
      </c>
      <c r="AK11" s="7">
        <f t="shared" ref="AK11:AK25" si="21">IF(J11&gt;20,0,0)</f>
        <v>0</v>
      </c>
      <c r="AL11" s="7">
        <f t="shared" ref="AL11:AL25" si="22">IF(J11="сх",0,0)</f>
        <v>0</v>
      </c>
      <c r="AM11" s="7">
        <f t="shared" ref="AM11:AM25" si="23">SUM(Q11:AK11)</f>
        <v>1</v>
      </c>
      <c r="AN11" s="7">
        <f t="shared" ref="AN11:AN25" si="24">IF(L11=1,25,0)</f>
        <v>0</v>
      </c>
      <c r="AO11" s="7">
        <f t="shared" ref="AO11:AO25" si="25">IF(L11=2,22,0)</f>
        <v>0</v>
      </c>
      <c r="AP11" s="7">
        <f t="shared" ref="AP11:AP25" si="26">IF(L11=3,20,0)</f>
        <v>0</v>
      </c>
      <c r="AQ11" s="7">
        <f t="shared" ref="AQ11:AQ25" si="27">IF(L11=4,18,0)</f>
        <v>0</v>
      </c>
      <c r="AR11" s="7">
        <f t="shared" ref="AR11:AR25" si="28">IF(L11=5,16,0)</f>
        <v>0</v>
      </c>
      <c r="AS11" s="7">
        <f t="shared" ref="AS11:AS25" si="29">IF(L11=6,15,0)</f>
        <v>0</v>
      </c>
      <c r="AT11" s="7">
        <f t="shared" ref="AT11:AT25" si="30">IF(L11=7,14,0)</f>
        <v>0</v>
      </c>
      <c r="AU11" s="7">
        <f t="shared" ref="AU11:AU25" si="31">IF(L11=8,13,0)</f>
        <v>0</v>
      </c>
      <c r="AV11" s="7">
        <f t="shared" ref="AV11:AV25" si="32">IF(L11=9,12,0)</f>
        <v>0</v>
      </c>
      <c r="AW11" s="7">
        <f t="shared" ref="AW11:AW25" si="33">IF(L11=10,11,0)</f>
        <v>0</v>
      </c>
      <c r="AX11" s="7">
        <f t="shared" ref="AX11:AX25" si="34">IF(L11=11,10,0)</f>
        <v>0</v>
      </c>
      <c r="AY11" s="7">
        <f t="shared" ref="AY11:AY25" si="35">IF(L11=12,9,0)</f>
        <v>0</v>
      </c>
      <c r="AZ11" s="7">
        <f t="shared" ref="AZ11:AZ25" si="36">IF(L11=13,8,0)</f>
        <v>0</v>
      </c>
      <c r="BA11" s="7">
        <f t="shared" ref="BA11:BA25" si="37">IF(L11=14,7,0)</f>
        <v>0</v>
      </c>
      <c r="BB11" s="7">
        <f t="shared" ref="BB11:BB25" si="38">IF(L11=15,6,0)</f>
        <v>0</v>
      </c>
      <c r="BC11" s="7">
        <f t="shared" ref="BC11:BC25" si="39">IF(L11=16,5,0)</f>
        <v>0</v>
      </c>
      <c r="BD11" s="7">
        <f t="shared" ref="BD11:BD25" si="40">IF(L11=17,4,0)</f>
        <v>0</v>
      </c>
      <c r="BE11" s="7">
        <f t="shared" ref="BE11:BE25" si="41">IF(L11=18,3,0)</f>
        <v>0</v>
      </c>
      <c r="BF11" s="7">
        <f t="shared" ref="BF11:BF25" si="42">IF(L11=19,2,0)</f>
        <v>0</v>
      </c>
      <c r="BG11" s="7">
        <f t="shared" ref="BG11:BG25" si="43">IF(L11=20,1,0)</f>
        <v>0</v>
      </c>
      <c r="BH11" s="7">
        <f t="shared" ref="BH11:BH25" si="44">IF(L11&gt;20,0,0)</f>
        <v>0</v>
      </c>
      <c r="BI11" s="7">
        <f t="shared" ref="BI11:BI25" si="45">IF(L11="сх",0,0)</f>
        <v>0</v>
      </c>
      <c r="BJ11" s="7">
        <f t="shared" ref="BJ11:BJ25" si="46">SUM(AN11:BH11)</f>
        <v>0</v>
      </c>
      <c r="BK11" s="7">
        <f t="shared" ref="BK11:BK25" si="47">IF(J11=1,45,0)</f>
        <v>0</v>
      </c>
      <c r="BL11" s="7">
        <f t="shared" ref="BL11:BL25" si="48">IF(J11=2,42,0)</f>
        <v>0</v>
      </c>
      <c r="BM11" s="7">
        <f t="shared" ref="BM11:BM25" si="49">IF(J11=3,40,0)</f>
        <v>0</v>
      </c>
      <c r="BN11" s="7">
        <f t="shared" ref="BN11:BN25" si="50">IF(J11=4,38,0)</f>
        <v>0</v>
      </c>
      <c r="BO11" s="7">
        <f t="shared" ref="BO11:BO25" si="51">IF(J11=5,36,0)</f>
        <v>0</v>
      </c>
      <c r="BP11" s="7">
        <f t="shared" ref="BP11:BP25" si="52">IF(J11=6,35,0)</f>
        <v>0</v>
      </c>
      <c r="BQ11" s="7">
        <f t="shared" ref="BQ11:BQ25" si="53">IF(J11=7,34,0)</f>
        <v>0</v>
      </c>
      <c r="BR11" s="7">
        <f t="shared" ref="BR11:BR25" si="54">IF(J11=8,33,0)</f>
        <v>0</v>
      </c>
      <c r="BS11" s="7">
        <f t="shared" ref="BS11:BS25" si="55">IF(J11=9,32,0)</f>
        <v>0</v>
      </c>
      <c r="BT11" s="7">
        <f t="shared" ref="BT11:BT25" si="56">IF(J11=10,31,0)</f>
        <v>0</v>
      </c>
      <c r="BU11" s="7">
        <f t="shared" ref="BU11:BU25" si="57">IF(J11=11,30,0)</f>
        <v>0</v>
      </c>
      <c r="BV11" s="7">
        <f t="shared" ref="BV11:BV25" si="58">IF(J11=12,29,0)</f>
        <v>0</v>
      </c>
      <c r="BW11" s="7">
        <f t="shared" ref="BW11:BW25" si="59">IF(J11=13,28,0)</f>
        <v>0</v>
      </c>
      <c r="BX11" s="7">
        <f t="shared" ref="BX11:BX25" si="60">IF(J11=14,27,0)</f>
        <v>0</v>
      </c>
      <c r="BY11" s="7">
        <f t="shared" ref="BY11:BY25" si="61">IF(J11=15,26,0)</f>
        <v>0</v>
      </c>
      <c r="BZ11" s="7">
        <f t="shared" ref="BZ11:BZ25" si="62">IF(J11=16,25,0)</f>
        <v>0</v>
      </c>
      <c r="CA11" s="7">
        <f t="shared" ref="CA11:CA25" si="63">IF(J11=17,24,0)</f>
        <v>0</v>
      </c>
      <c r="CB11" s="7">
        <f t="shared" ref="CB11:CB25" si="64">IF(J11=18,23,0)</f>
        <v>0</v>
      </c>
      <c r="CC11" s="7">
        <f t="shared" ref="CC11:CC25" si="65">IF(J11=19,22,0)</f>
        <v>0</v>
      </c>
      <c r="CD11" s="7">
        <f t="shared" ref="CD11:CD25" si="66">IF(J11=20,21,0)</f>
        <v>21</v>
      </c>
      <c r="CE11" s="7">
        <f t="shared" ref="CE11:CE25" si="67">IF(J11=21,20,0)</f>
        <v>0</v>
      </c>
      <c r="CF11" s="7">
        <f t="shared" ref="CF11:CF25" si="68">IF(J11=22,19,0)</f>
        <v>0</v>
      </c>
      <c r="CG11" s="7">
        <f t="shared" ref="CG11:CG25" si="69">IF(J11=23,18,0)</f>
        <v>0</v>
      </c>
      <c r="CH11" s="7">
        <f t="shared" ref="CH11:CH25" si="70">IF(J11=24,17,0)</f>
        <v>0</v>
      </c>
      <c r="CI11" s="7">
        <f t="shared" ref="CI11:CI25" si="71">IF(J11=25,16,0)</f>
        <v>0</v>
      </c>
      <c r="CJ11" s="7">
        <f t="shared" ref="CJ11:CJ25" si="72">IF(J11=26,15,0)</f>
        <v>0</v>
      </c>
      <c r="CK11" s="7">
        <f t="shared" ref="CK11:CK25" si="73">IF(J11=27,14,0)</f>
        <v>0</v>
      </c>
      <c r="CL11" s="7">
        <f t="shared" ref="CL11:CL25" si="74">IF(J11=28,13,0)</f>
        <v>0</v>
      </c>
      <c r="CM11" s="7">
        <f t="shared" ref="CM11:CM25" si="75">IF(J11=29,12,0)</f>
        <v>0</v>
      </c>
      <c r="CN11" s="7">
        <f t="shared" ref="CN11:CN25" si="76">IF(J11=30,11,0)</f>
        <v>0</v>
      </c>
      <c r="CO11" s="7">
        <f t="shared" ref="CO11:CO25" si="77">IF(J11=31,10,0)</f>
        <v>0</v>
      </c>
      <c r="CP11" s="7">
        <f t="shared" ref="CP11:CP25" si="78">IF(J11=32,9,0)</f>
        <v>0</v>
      </c>
      <c r="CQ11" s="7">
        <f t="shared" ref="CQ11:CQ25" si="79">IF(J11=33,8,0)</f>
        <v>0</v>
      </c>
      <c r="CR11" s="7">
        <f t="shared" ref="CR11:CR25" si="80">IF(J11=34,7,0)</f>
        <v>0</v>
      </c>
      <c r="CS11" s="7">
        <f t="shared" ref="CS11:CS25" si="81">IF(J11=35,6,0)</f>
        <v>0</v>
      </c>
      <c r="CT11" s="7">
        <f t="shared" ref="CT11:CT25" si="82">IF(J11=36,5,0)</f>
        <v>0</v>
      </c>
      <c r="CU11" s="7">
        <f t="shared" ref="CU11:CU25" si="83">IF(J11=37,4,0)</f>
        <v>0</v>
      </c>
      <c r="CV11" s="7">
        <f t="shared" ref="CV11:CV25" si="84">IF(J11=38,3,0)</f>
        <v>0</v>
      </c>
      <c r="CW11" s="7">
        <f t="shared" ref="CW11:CW25" si="85">IF(J11=39,2,0)</f>
        <v>0</v>
      </c>
      <c r="CX11" s="7">
        <f t="shared" ref="CX11:CX25" si="86">IF(J11=40,1,0)</f>
        <v>0</v>
      </c>
      <c r="CY11" s="7">
        <f t="shared" ref="CY11:CY25" si="87">IF(J11&gt;20,0,0)</f>
        <v>0</v>
      </c>
      <c r="CZ11" s="7">
        <f t="shared" ref="CZ11:CZ25" si="88">IF(J11="сх",0,0)</f>
        <v>0</v>
      </c>
      <c r="DA11" s="7">
        <f t="shared" ref="DA11:DA25" si="89">SUM(BK11:CZ11)</f>
        <v>21</v>
      </c>
      <c r="DB11" s="7">
        <f t="shared" ref="DB11:DB25" si="90">IF(L11=1,45,0)</f>
        <v>0</v>
      </c>
      <c r="DC11" s="7">
        <f t="shared" ref="DC11:DC25" si="91">IF(L11=2,42,0)</f>
        <v>0</v>
      </c>
      <c r="DD11" s="7">
        <f t="shared" ref="DD11:DD25" si="92">IF(L11=3,40,0)</f>
        <v>0</v>
      </c>
      <c r="DE11" s="7">
        <f t="shared" ref="DE11:DE25" si="93">IF(L11=4,38,0)</f>
        <v>0</v>
      </c>
      <c r="DF11" s="7">
        <f t="shared" ref="DF11:DF25" si="94">IF(L11=5,36,0)</f>
        <v>0</v>
      </c>
      <c r="DG11" s="7">
        <f t="shared" ref="DG11:DG25" si="95">IF(L11=6,35,0)</f>
        <v>0</v>
      </c>
      <c r="DH11" s="7">
        <f t="shared" ref="DH11:DH25" si="96">IF(L11=7,34,0)</f>
        <v>0</v>
      </c>
      <c r="DI11" s="7">
        <f t="shared" ref="DI11:DI25" si="97">IF(L11=8,33,0)</f>
        <v>0</v>
      </c>
      <c r="DJ11" s="7">
        <f t="shared" ref="DJ11:DJ25" si="98">IF(L11=9,32,0)</f>
        <v>0</v>
      </c>
      <c r="DK11" s="7">
        <f t="shared" ref="DK11:DK25" si="99">IF(L11=10,31,0)</f>
        <v>0</v>
      </c>
      <c r="DL11" s="7">
        <f t="shared" ref="DL11:DL25" si="100">IF(L11=11,30,0)</f>
        <v>0</v>
      </c>
      <c r="DM11" s="7">
        <f t="shared" ref="DM11:DM25" si="101">IF(L11=12,29,0)</f>
        <v>0</v>
      </c>
      <c r="DN11" s="7">
        <f t="shared" ref="DN11:DN25" si="102">IF(L11=13,28,0)</f>
        <v>0</v>
      </c>
      <c r="DO11" s="7">
        <f t="shared" ref="DO11:DO25" si="103">IF(L11=14,27,0)</f>
        <v>0</v>
      </c>
      <c r="DP11" s="7">
        <f t="shared" ref="DP11:DP25" si="104">IF(L11=15,26,0)</f>
        <v>0</v>
      </c>
      <c r="DQ11" s="7">
        <f t="shared" ref="DQ11:DQ25" si="105">IF(L11=16,25,0)</f>
        <v>0</v>
      </c>
      <c r="DR11" s="7">
        <f t="shared" ref="DR11:DR25" si="106">IF(L11=17,24,0)</f>
        <v>0</v>
      </c>
      <c r="DS11" s="7">
        <f t="shared" ref="DS11:DS25" si="107">IF(L11=18,23,0)</f>
        <v>0</v>
      </c>
      <c r="DT11" s="7">
        <f t="shared" ref="DT11:DT25" si="108">IF(L11=19,22,0)</f>
        <v>0</v>
      </c>
      <c r="DU11" s="7">
        <f t="shared" ref="DU11:DU25" si="109">IF(L11=20,21,0)</f>
        <v>0</v>
      </c>
      <c r="DV11" s="7">
        <f t="shared" ref="DV11:DV25" si="110">IF(L11=21,20,0)</f>
        <v>0</v>
      </c>
      <c r="DW11" s="7">
        <f t="shared" ref="DW11:DW25" si="111">IF(L11=22,19,0)</f>
        <v>19</v>
      </c>
      <c r="DX11" s="7">
        <f t="shared" ref="DX11:DX25" si="112">IF(L11=23,18,0)</f>
        <v>0</v>
      </c>
      <c r="DY11" s="7">
        <f t="shared" ref="DY11:DY25" si="113">IF(L11=24,17,0)</f>
        <v>0</v>
      </c>
      <c r="DZ11" s="7">
        <f t="shared" ref="DZ11:DZ25" si="114">IF(L11=25,16,0)</f>
        <v>0</v>
      </c>
      <c r="EA11" s="7">
        <f t="shared" ref="EA11:EA25" si="115">IF(L11=26,15,0)</f>
        <v>0</v>
      </c>
      <c r="EB11" s="7">
        <f t="shared" ref="EB11:EB25" si="116">IF(L11=27,14,0)</f>
        <v>0</v>
      </c>
      <c r="EC11" s="7">
        <f t="shared" ref="EC11:EC25" si="117">IF(L11=28,13,0)</f>
        <v>0</v>
      </c>
      <c r="ED11" s="7">
        <f t="shared" ref="ED11:ED25" si="118">IF(L11=29,12,0)</f>
        <v>0</v>
      </c>
      <c r="EE11" s="7">
        <f t="shared" ref="EE11:EE25" si="119">IF(L11=30,11,0)</f>
        <v>0</v>
      </c>
      <c r="EF11" s="7">
        <f t="shared" ref="EF11:EF25" si="120">IF(L11=31,10,0)</f>
        <v>0</v>
      </c>
      <c r="EG11" s="7">
        <f t="shared" ref="EG11:EG25" si="121">IF(L11=32,9,0)</f>
        <v>0</v>
      </c>
      <c r="EH11" s="7">
        <f t="shared" ref="EH11:EH25" si="122">IF(L11=33,8,0)</f>
        <v>0</v>
      </c>
      <c r="EI11" s="7">
        <f t="shared" ref="EI11:EI25" si="123">IF(L11=34,7,0)</f>
        <v>0</v>
      </c>
      <c r="EJ11" s="7">
        <f t="shared" ref="EJ11:EJ25" si="124">IF(L11=35,6,0)</f>
        <v>0</v>
      </c>
      <c r="EK11" s="7">
        <f t="shared" ref="EK11:EK25" si="125">IF(L11=36,5,0)</f>
        <v>0</v>
      </c>
      <c r="EL11" s="7">
        <f t="shared" ref="EL11:EL25" si="126">IF(L11=37,4,0)</f>
        <v>0</v>
      </c>
      <c r="EM11" s="7">
        <f t="shared" ref="EM11:EM25" si="127">IF(L11=38,3,0)</f>
        <v>0</v>
      </c>
      <c r="EN11" s="7">
        <f t="shared" ref="EN11:EN25" si="128">IF(L11=39,2,0)</f>
        <v>0</v>
      </c>
      <c r="EO11" s="7">
        <f t="shared" ref="EO11:EO25" si="129">IF(L11=40,1,0)</f>
        <v>0</v>
      </c>
      <c r="EP11" s="7">
        <f t="shared" ref="EP11:EP25" si="130">IF(L11&gt;20,0,0)</f>
        <v>0</v>
      </c>
      <c r="EQ11" s="7">
        <f t="shared" ref="EQ11:EQ25" si="131">IF(L11="сх",0,0)</f>
        <v>0</v>
      </c>
      <c r="ER11" s="7">
        <f t="shared" ref="ER11:ER25" si="132">SUM(DB11:EQ11)</f>
        <v>19</v>
      </c>
      <c r="ES11" s="7"/>
      <c r="ET11" s="7">
        <f t="shared" ref="ET11:ET16" si="133">IF(J11="сх","ноль",IF(J11&gt;0,J11,"Ноль"))</f>
        <v>20</v>
      </c>
      <c r="EU11" s="7">
        <f t="shared" ref="EU11:EU25" si="134">IF(L11="сх","ноль",IF(L11&gt;0,L11,"Ноль"))</f>
        <v>22</v>
      </c>
      <c r="EV11" s="7"/>
      <c r="EW11" s="7">
        <f t="shared" ref="EW11:EW25" si="135">MIN(ET11,EU11)</f>
        <v>20</v>
      </c>
      <c r="EX11" s="7" t="e">
        <f>IF(M11=#REF!,IF(L11&lt;#REF!,#REF!,FB11),#REF!)</f>
        <v>#REF!</v>
      </c>
      <c r="EY11" s="7" t="e">
        <f>IF(M11=#REF!,IF(L11&lt;#REF!,0,1))</f>
        <v>#REF!</v>
      </c>
      <c r="EZ11" s="7" t="e">
        <f>IF(AND(EW11&gt;=21,EW11&lt;&gt;0),EW11,IF(M11&lt;#REF!,"СТОП",EX11+EY11))</f>
        <v>#REF!</v>
      </c>
      <c r="FA11" s="7"/>
      <c r="FB11" s="7">
        <v>15</v>
      </c>
      <c r="FC11" s="7">
        <v>16</v>
      </c>
      <c r="FD11" s="7"/>
      <c r="FE11" s="9">
        <f t="shared" ref="FE11:FE25" si="136">IF(J11=1,25,0)</f>
        <v>0</v>
      </c>
      <c r="FF11" s="9">
        <f t="shared" ref="FF11:FF25" si="137">IF(J11=2,22,0)</f>
        <v>0</v>
      </c>
      <c r="FG11" s="9">
        <f t="shared" ref="FG11:FG25" si="138">IF(J11=3,20,0)</f>
        <v>0</v>
      </c>
      <c r="FH11" s="9">
        <f t="shared" ref="FH11:FH25" si="139">IF(J11=4,18,0)</f>
        <v>0</v>
      </c>
      <c r="FI11" s="9">
        <f t="shared" ref="FI11:FI25" si="140">IF(J11=5,16,0)</f>
        <v>0</v>
      </c>
      <c r="FJ11" s="9">
        <f t="shared" ref="FJ11:FJ25" si="141">IF(J11=6,15,0)</f>
        <v>0</v>
      </c>
      <c r="FK11" s="9">
        <f t="shared" ref="FK11:FK25" si="142">IF(J11=7,14,0)</f>
        <v>0</v>
      </c>
      <c r="FL11" s="9">
        <f t="shared" ref="FL11:FL25" si="143">IF(J11=8,13,0)</f>
        <v>0</v>
      </c>
      <c r="FM11" s="9">
        <f t="shared" ref="FM11:FM25" si="144">IF(J11=9,12,0)</f>
        <v>0</v>
      </c>
      <c r="FN11" s="9">
        <f t="shared" ref="FN11:FN25" si="145">IF(J11=10,11,0)</f>
        <v>0</v>
      </c>
      <c r="FO11" s="9">
        <f t="shared" ref="FO11:FO25" si="146">IF(J11=11,10,0)</f>
        <v>0</v>
      </c>
      <c r="FP11" s="9">
        <f t="shared" ref="FP11:FP25" si="147">IF(J11=12,9,0)</f>
        <v>0</v>
      </c>
      <c r="FQ11" s="9">
        <f t="shared" ref="FQ11:FQ25" si="148">IF(J11=13,8,0)</f>
        <v>0</v>
      </c>
      <c r="FR11" s="9">
        <f t="shared" ref="FR11:FR25" si="149">IF(J11=14,7,0)</f>
        <v>0</v>
      </c>
      <c r="FS11" s="9">
        <f t="shared" ref="FS11:FS25" si="150">IF(J11=15,6,0)</f>
        <v>0</v>
      </c>
      <c r="FT11" s="9">
        <f t="shared" ref="FT11:FT25" si="151">IF(J11=16,5,0)</f>
        <v>0</v>
      </c>
      <c r="FU11" s="9">
        <f t="shared" ref="FU11:FU25" si="152">IF(J11=17,4,0)</f>
        <v>0</v>
      </c>
      <c r="FV11" s="9">
        <f t="shared" ref="FV11:FV25" si="153">IF(J11=18,3,0)</f>
        <v>0</v>
      </c>
      <c r="FW11" s="9">
        <f t="shared" ref="FW11:FW25" si="154">IF(J11=19,2,0)</f>
        <v>0</v>
      </c>
      <c r="FX11" s="9">
        <f t="shared" ref="FX11:FX25" si="155">IF(J11=20,1,0)</f>
        <v>1</v>
      </c>
      <c r="FY11" s="9">
        <f t="shared" ref="FY11:FY25" si="156">IF(J11&gt;20,0,0)</f>
        <v>0</v>
      </c>
      <c r="FZ11" s="9">
        <f t="shared" ref="FZ11:FZ25" si="157">IF(J11="сх",0,0)</f>
        <v>0</v>
      </c>
      <c r="GA11" s="9">
        <f t="shared" ref="GA11:GA25" si="158">SUM(FE11:FZ11)</f>
        <v>1</v>
      </c>
      <c r="GB11" s="9">
        <f t="shared" ref="GB11:GB25" si="159">IF(L11=1,25,0)</f>
        <v>0</v>
      </c>
      <c r="GC11" s="9">
        <f t="shared" ref="GC11:GC25" si="160">IF(L11=2,22,0)</f>
        <v>0</v>
      </c>
      <c r="GD11" s="9">
        <f t="shared" ref="GD11:GD25" si="161">IF(L11=3,20,0)</f>
        <v>0</v>
      </c>
      <c r="GE11" s="9">
        <f t="shared" ref="GE11:GE25" si="162">IF(L11=4,18,0)</f>
        <v>0</v>
      </c>
      <c r="GF11" s="9">
        <f t="shared" ref="GF11:GF25" si="163">IF(L11=5,16,0)</f>
        <v>0</v>
      </c>
      <c r="GG11" s="9">
        <f t="shared" ref="GG11:GG25" si="164">IF(L11=6,15,0)</f>
        <v>0</v>
      </c>
      <c r="GH11" s="9">
        <f t="shared" ref="GH11:GH25" si="165">IF(L11=7,14,0)</f>
        <v>0</v>
      </c>
      <c r="GI11" s="9">
        <f t="shared" ref="GI11:GI25" si="166">IF(L11=8,13,0)</f>
        <v>0</v>
      </c>
      <c r="GJ11" s="9">
        <f t="shared" ref="GJ11:GJ25" si="167">IF(L11=9,12,0)</f>
        <v>0</v>
      </c>
      <c r="GK11" s="9">
        <f t="shared" ref="GK11:GK25" si="168">IF(L11=10,11,0)</f>
        <v>0</v>
      </c>
      <c r="GL11" s="9">
        <f t="shared" ref="GL11:GL25" si="169">IF(L11=11,10,0)</f>
        <v>0</v>
      </c>
      <c r="GM11" s="9">
        <f t="shared" ref="GM11:GM25" si="170">IF(L11=12,9,0)</f>
        <v>0</v>
      </c>
      <c r="GN11" s="9">
        <f t="shared" ref="GN11:GN25" si="171">IF(L11=13,8,0)</f>
        <v>0</v>
      </c>
      <c r="GO11" s="9">
        <f t="shared" ref="GO11:GO25" si="172">IF(L11=14,7,0)</f>
        <v>0</v>
      </c>
      <c r="GP11" s="9">
        <f t="shared" ref="GP11:GP25" si="173">IF(L11=15,6,0)</f>
        <v>0</v>
      </c>
      <c r="GQ11" s="9">
        <f t="shared" ref="GQ11:GQ25" si="174">IF(L11=16,5,0)</f>
        <v>0</v>
      </c>
      <c r="GR11" s="9">
        <f t="shared" ref="GR11:GR25" si="175">IF(L11=17,4,0)</f>
        <v>0</v>
      </c>
      <c r="GS11" s="9">
        <f t="shared" ref="GS11:GS25" si="176">IF(L11=18,3,0)</f>
        <v>0</v>
      </c>
      <c r="GT11" s="9">
        <f t="shared" ref="GT11:GT25" si="177">IF(L11=19,2,0)</f>
        <v>0</v>
      </c>
      <c r="GU11" s="9">
        <f t="shared" ref="GU11:GU25" si="178">IF(L11=20,1,0)</f>
        <v>0</v>
      </c>
      <c r="GV11" s="9">
        <f t="shared" ref="GV11:GV25" si="179">IF(L11&gt;20,0,0)</f>
        <v>0</v>
      </c>
      <c r="GW11" s="9">
        <f t="shared" ref="GW11:GW25" si="180">IF(L11="сх",0,0)</f>
        <v>0</v>
      </c>
      <c r="GX11" s="9">
        <f t="shared" ref="GX11:GX25" si="181">SUM(GB11:GW11)</f>
        <v>0</v>
      </c>
      <c r="GY11" s="9">
        <f t="shared" ref="GY11:GY25" si="182">IF(J11=1,100,0)</f>
        <v>0</v>
      </c>
      <c r="GZ11" s="9">
        <f t="shared" ref="GZ11:GZ25" si="183">IF(J11=2,98,0)</f>
        <v>0</v>
      </c>
      <c r="HA11" s="9">
        <f t="shared" ref="HA11:HA25" si="184">IF(J11=3,95,0)</f>
        <v>0</v>
      </c>
      <c r="HB11" s="9">
        <f t="shared" ref="HB11:HB25" si="185">IF(J11=4,93,0)</f>
        <v>0</v>
      </c>
      <c r="HC11" s="9">
        <f t="shared" ref="HC11:HC25" si="186">IF(J11=5,90,0)</f>
        <v>0</v>
      </c>
      <c r="HD11" s="9">
        <f t="shared" ref="HD11:HD25" si="187">IF(J11=6,88,0)</f>
        <v>0</v>
      </c>
      <c r="HE11" s="9">
        <f t="shared" ref="HE11:HE25" si="188">IF(J11=7,85,0)</f>
        <v>0</v>
      </c>
      <c r="HF11" s="9">
        <f t="shared" ref="HF11:HF25" si="189">IF(J11=8,83,0)</f>
        <v>0</v>
      </c>
      <c r="HG11" s="9">
        <f t="shared" ref="HG11:HG25" si="190">IF(J11=9,80,0)</f>
        <v>0</v>
      </c>
      <c r="HH11" s="9">
        <f t="shared" ref="HH11:HH25" si="191">IF(J11=10,78,0)</f>
        <v>0</v>
      </c>
      <c r="HI11" s="9">
        <f t="shared" ref="HI11:HI25" si="192">IF(J11=11,75,0)</f>
        <v>0</v>
      </c>
      <c r="HJ11" s="9">
        <f t="shared" ref="HJ11:HJ25" si="193">IF(J11=12,73,0)</f>
        <v>0</v>
      </c>
      <c r="HK11" s="9">
        <f t="shared" ref="HK11:HK25" si="194">IF(J11=13,70,0)</f>
        <v>0</v>
      </c>
      <c r="HL11" s="9">
        <f t="shared" ref="HL11:HL25" si="195">IF(J11=14,68,0)</f>
        <v>0</v>
      </c>
      <c r="HM11" s="9">
        <f t="shared" ref="HM11:HM25" si="196">IF(J11=15,65,0)</f>
        <v>0</v>
      </c>
      <c r="HN11" s="9">
        <f t="shared" ref="HN11:HN25" si="197">IF(J11=16,63,0)</f>
        <v>0</v>
      </c>
      <c r="HO11" s="9">
        <f t="shared" ref="HO11:HO25" si="198">IF(J11=17,60,0)</f>
        <v>0</v>
      </c>
      <c r="HP11" s="9">
        <f t="shared" ref="HP11:HP25" si="199">IF(J11=18,58,0)</f>
        <v>0</v>
      </c>
      <c r="HQ11" s="9">
        <f t="shared" ref="HQ11:HQ25" si="200">IF(J11=19,55,0)</f>
        <v>0</v>
      </c>
      <c r="HR11" s="9">
        <f t="shared" ref="HR11:HR25" si="201">IF(J11=20,53,0)</f>
        <v>53</v>
      </c>
      <c r="HS11" s="9">
        <f t="shared" ref="HS11:HS25" si="202">IF(J11&gt;20,0,0)</f>
        <v>0</v>
      </c>
      <c r="HT11" s="9">
        <f t="shared" ref="HT11:HT25" si="203">IF(J11="сх",0,0)</f>
        <v>0</v>
      </c>
      <c r="HU11" s="9">
        <f t="shared" ref="HU11:HU25" si="204">SUM(GY11:HT11)</f>
        <v>53</v>
      </c>
      <c r="HV11" s="9">
        <f t="shared" ref="HV11:HV25" si="205">IF(L11=1,100,0)</f>
        <v>0</v>
      </c>
      <c r="HW11" s="9">
        <f t="shared" ref="HW11:HW25" si="206">IF(L11=2,98,0)</f>
        <v>0</v>
      </c>
      <c r="HX11" s="9">
        <f t="shared" ref="HX11:HX25" si="207">IF(L11=3,95,0)</f>
        <v>0</v>
      </c>
      <c r="HY11" s="9">
        <f t="shared" ref="HY11:HY25" si="208">IF(L11=4,93,0)</f>
        <v>0</v>
      </c>
      <c r="HZ11" s="9">
        <f t="shared" ref="HZ11:HZ25" si="209">IF(L11=5,90,0)</f>
        <v>0</v>
      </c>
      <c r="IA11" s="9">
        <f t="shared" ref="IA11:IA25" si="210">IF(L11=6,88,0)</f>
        <v>0</v>
      </c>
      <c r="IB11" s="9">
        <f t="shared" ref="IB11:IB25" si="211">IF(L11=7,85,0)</f>
        <v>0</v>
      </c>
      <c r="IC11" s="9">
        <f t="shared" ref="IC11:IC25" si="212">IF(L11=8,83,0)</f>
        <v>0</v>
      </c>
      <c r="ID11" s="9">
        <f t="shared" ref="ID11:ID25" si="213">IF(L11=9,80,0)</f>
        <v>0</v>
      </c>
      <c r="IE11" s="9">
        <f t="shared" ref="IE11:IE25" si="214">IF(L11=10,78,0)</f>
        <v>0</v>
      </c>
      <c r="IF11" s="9">
        <f t="shared" ref="IF11:IF25" si="215">IF(L11=11,75,0)</f>
        <v>0</v>
      </c>
      <c r="IG11" s="9">
        <f t="shared" ref="IG11:IG25" si="216">IF(L11=12,73,0)</f>
        <v>0</v>
      </c>
      <c r="IH11" s="9">
        <f t="shared" ref="IH11:IH25" si="217">IF(L11=13,70,0)</f>
        <v>0</v>
      </c>
      <c r="II11" s="9">
        <f t="shared" ref="II11:II25" si="218">IF(L11=14,68,0)</f>
        <v>0</v>
      </c>
      <c r="IJ11" s="9">
        <f t="shared" ref="IJ11:IJ25" si="219">IF(L11=15,65,0)</f>
        <v>0</v>
      </c>
      <c r="IK11" s="9">
        <f t="shared" ref="IK11:IK25" si="220">IF(L11=16,63,0)</f>
        <v>0</v>
      </c>
      <c r="IL11" s="9">
        <f t="shared" ref="IL11:IL25" si="221">IF(L11=17,60,0)</f>
        <v>0</v>
      </c>
      <c r="IM11" s="9">
        <f t="shared" ref="IM11:IM25" si="222">IF(L11=18,58,0)</f>
        <v>0</v>
      </c>
      <c r="IN11" s="9">
        <f t="shared" ref="IN11:IN25" si="223">IF(L11=19,55,0)</f>
        <v>0</v>
      </c>
      <c r="IO11" s="9">
        <f t="shared" ref="IO11:IO25" si="224">IF(L11=20,53,0)</f>
        <v>0</v>
      </c>
      <c r="IP11" s="9">
        <f t="shared" ref="IP11:IP25" si="225">IF(L11&gt;20,0,0)</f>
        <v>0</v>
      </c>
      <c r="IQ11" s="9">
        <f t="shared" ref="IQ11:IQ25" si="226">IF(L11="сх",0,0)</f>
        <v>0</v>
      </c>
      <c r="IR11" s="9">
        <f t="shared" ref="IR11:IR25" si="227">SUM(HV11:IQ11)</f>
        <v>0</v>
      </c>
      <c r="IS11" s="7"/>
      <c r="IT11" s="7"/>
      <c r="IU11" s="7"/>
      <c r="IV11" s="7"/>
    </row>
    <row r="12" spans="1:256" s="1" customFormat="1" ht="141">
      <c r="A12" s="79">
        <v>2</v>
      </c>
      <c r="B12" s="80">
        <v>272</v>
      </c>
      <c r="C12" s="81" t="s">
        <v>87</v>
      </c>
      <c r="D12" s="80" t="s">
        <v>37</v>
      </c>
      <c r="E12" s="83" t="s">
        <v>58</v>
      </c>
      <c r="F12" s="91" t="s">
        <v>88</v>
      </c>
      <c r="G12" s="81" t="s">
        <v>112</v>
      </c>
      <c r="H12" s="80" t="s">
        <v>62</v>
      </c>
      <c r="I12" s="104">
        <v>2</v>
      </c>
      <c r="J12" s="89">
        <f>LOOKUP(I12,{1,2,3,4,5,6,7,8,9,10,11,12,13,14,15,16,17,18,19,20,21},{25,22,20,18,16,15,14,13,12,11,10,9,8,7,6,5,4,3,2,1,0})</f>
        <v>22</v>
      </c>
      <c r="K12" s="104">
        <v>3</v>
      </c>
      <c r="L12" s="113">
        <f>LOOKUP(K12,{1,2,3,4,5,6,7,8,9,10,11,12,13,14,15,16,17,18,19,20,21},{25,22,20,18,16,15,14,13,12,11,10,9,8,7,6,5,4,3,2,1,0})</f>
        <v>20</v>
      </c>
      <c r="M12" s="87">
        <f t="shared" si="0"/>
        <v>42</v>
      </c>
      <c r="N12" s="6" t="e">
        <f>#REF!+#REF!</f>
        <v>#REF!</v>
      </c>
      <c r="O12" s="7"/>
      <c r="P12" s="8"/>
      <c r="Q12" s="7">
        <f t="shared" si="1"/>
        <v>0</v>
      </c>
      <c r="R12" s="7">
        <f t="shared" si="2"/>
        <v>0</v>
      </c>
      <c r="S12" s="7">
        <f t="shared" si="3"/>
        <v>0</v>
      </c>
      <c r="T12" s="7">
        <f t="shared" si="4"/>
        <v>0</v>
      </c>
      <c r="U12" s="7">
        <f t="shared" si="5"/>
        <v>0</v>
      </c>
      <c r="V12" s="7">
        <f t="shared" si="6"/>
        <v>0</v>
      </c>
      <c r="W12" s="7">
        <f t="shared" si="7"/>
        <v>0</v>
      </c>
      <c r="X12" s="7">
        <f t="shared" si="8"/>
        <v>0</v>
      </c>
      <c r="Y12" s="7">
        <f t="shared" si="9"/>
        <v>0</v>
      </c>
      <c r="Z12" s="7">
        <f t="shared" si="10"/>
        <v>0</v>
      </c>
      <c r="AA12" s="7">
        <f t="shared" si="11"/>
        <v>0</v>
      </c>
      <c r="AB12" s="7">
        <f t="shared" si="12"/>
        <v>0</v>
      </c>
      <c r="AC12" s="7">
        <f t="shared" si="13"/>
        <v>0</v>
      </c>
      <c r="AD12" s="7">
        <f t="shared" si="14"/>
        <v>0</v>
      </c>
      <c r="AE12" s="7">
        <f t="shared" si="15"/>
        <v>0</v>
      </c>
      <c r="AF12" s="7">
        <f t="shared" si="16"/>
        <v>0</v>
      </c>
      <c r="AG12" s="7">
        <f t="shared" si="17"/>
        <v>0</v>
      </c>
      <c r="AH12" s="7">
        <f t="shared" si="18"/>
        <v>0</v>
      </c>
      <c r="AI12" s="7">
        <f t="shared" si="19"/>
        <v>0</v>
      </c>
      <c r="AJ12" s="7">
        <f t="shared" si="20"/>
        <v>0</v>
      </c>
      <c r="AK12" s="7">
        <f t="shared" si="21"/>
        <v>0</v>
      </c>
      <c r="AL12" s="7">
        <f t="shared" si="22"/>
        <v>0</v>
      </c>
      <c r="AM12" s="7">
        <f t="shared" si="23"/>
        <v>0</v>
      </c>
      <c r="AN12" s="7">
        <f t="shared" si="24"/>
        <v>0</v>
      </c>
      <c r="AO12" s="7">
        <f t="shared" si="25"/>
        <v>0</v>
      </c>
      <c r="AP12" s="7">
        <f t="shared" si="26"/>
        <v>0</v>
      </c>
      <c r="AQ12" s="7">
        <f t="shared" si="27"/>
        <v>0</v>
      </c>
      <c r="AR12" s="7">
        <f t="shared" si="28"/>
        <v>0</v>
      </c>
      <c r="AS12" s="7">
        <f t="shared" si="29"/>
        <v>0</v>
      </c>
      <c r="AT12" s="7">
        <f t="shared" si="30"/>
        <v>0</v>
      </c>
      <c r="AU12" s="7">
        <f t="shared" si="31"/>
        <v>0</v>
      </c>
      <c r="AV12" s="7">
        <f t="shared" si="32"/>
        <v>0</v>
      </c>
      <c r="AW12" s="7">
        <f t="shared" si="33"/>
        <v>0</v>
      </c>
      <c r="AX12" s="7">
        <f t="shared" si="34"/>
        <v>0</v>
      </c>
      <c r="AY12" s="7">
        <f t="shared" si="35"/>
        <v>0</v>
      </c>
      <c r="AZ12" s="7">
        <f t="shared" si="36"/>
        <v>0</v>
      </c>
      <c r="BA12" s="7">
        <f t="shared" si="37"/>
        <v>0</v>
      </c>
      <c r="BB12" s="7">
        <f t="shared" si="38"/>
        <v>0</v>
      </c>
      <c r="BC12" s="7">
        <f t="shared" si="39"/>
        <v>0</v>
      </c>
      <c r="BD12" s="7">
        <f t="shared" si="40"/>
        <v>0</v>
      </c>
      <c r="BE12" s="7">
        <f t="shared" si="41"/>
        <v>0</v>
      </c>
      <c r="BF12" s="7">
        <f t="shared" si="42"/>
        <v>0</v>
      </c>
      <c r="BG12" s="7">
        <f t="shared" si="43"/>
        <v>1</v>
      </c>
      <c r="BH12" s="7">
        <f t="shared" si="44"/>
        <v>0</v>
      </c>
      <c r="BI12" s="7">
        <f t="shared" si="45"/>
        <v>0</v>
      </c>
      <c r="BJ12" s="7">
        <f t="shared" si="46"/>
        <v>1</v>
      </c>
      <c r="BK12" s="7">
        <f t="shared" si="47"/>
        <v>0</v>
      </c>
      <c r="BL12" s="7">
        <f t="shared" si="48"/>
        <v>0</v>
      </c>
      <c r="BM12" s="7">
        <f t="shared" si="49"/>
        <v>0</v>
      </c>
      <c r="BN12" s="7">
        <f t="shared" si="50"/>
        <v>0</v>
      </c>
      <c r="BO12" s="7">
        <f t="shared" si="51"/>
        <v>0</v>
      </c>
      <c r="BP12" s="7">
        <f t="shared" si="52"/>
        <v>0</v>
      </c>
      <c r="BQ12" s="7">
        <f t="shared" si="53"/>
        <v>0</v>
      </c>
      <c r="BR12" s="7">
        <f t="shared" si="54"/>
        <v>0</v>
      </c>
      <c r="BS12" s="7">
        <f t="shared" si="55"/>
        <v>0</v>
      </c>
      <c r="BT12" s="7">
        <f t="shared" si="56"/>
        <v>0</v>
      </c>
      <c r="BU12" s="7">
        <f t="shared" si="57"/>
        <v>0</v>
      </c>
      <c r="BV12" s="7">
        <f t="shared" si="58"/>
        <v>0</v>
      </c>
      <c r="BW12" s="7">
        <f t="shared" si="59"/>
        <v>0</v>
      </c>
      <c r="BX12" s="7">
        <f t="shared" si="60"/>
        <v>0</v>
      </c>
      <c r="BY12" s="7">
        <f t="shared" si="61"/>
        <v>0</v>
      </c>
      <c r="BZ12" s="7">
        <f t="shared" si="62"/>
        <v>0</v>
      </c>
      <c r="CA12" s="7">
        <f t="shared" si="63"/>
        <v>0</v>
      </c>
      <c r="CB12" s="7">
        <f t="shared" si="64"/>
        <v>0</v>
      </c>
      <c r="CC12" s="7">
        <f t="shared" si="65"/>
        <v>0</v>
      </c>
      <c r="CD12" s="7">
        <f t="shared" si="66"/>
        <v>0</v>
      </c>
      <c r="CE12" s="7">
        <f t="shared" si="67"/>
        <v>0</v>
      </c>
      <c r="CF12" s="7">
        <f t="shared" si="68"/>
        <v>19</v>
      </c>
      <c r="CG12" s="7">
        <f t="shared" si="69"/>
        <v>0</v>
      </c>
      <c r="CH12" s="7">
        <f t="shared" si="70"/>
        <v>0</v>
      </c>
      <c r="CI12" s="7">
        <f t="shared" si="71"/>
        <v>0</v>
      </c>
      <c r="CJ12" s="7">
        <f t="shared" si="72"/>
        <v>0</v>
      </c>
      <c r="CK12" s="7">
        <f t="shared" si="73"/>
        <v>0</v>
      </c>
      <c r="CL12" s="7">
        <f t="shared" si="74"/>
        <v>0</v>
      </c>
      <c r="CM12" s="7">
        <f t="shared" si="75"/>
        <v>0</v>
      </c>
      <c r="CN12" s="7">
        <f t="shared" si="76"/>
        <v>0</v>
      </c>
      <c r="CO12" s="7">
        <f t="shared" si="77"/>
        <v>0</v>
      </c>
      <c r="CP12" s="7">
        <f t="shared" si="78"/>
        <v>0</v>
      </c>
      <c r="CQ12" s="7">
        <f t="shared" si="79"/>
        <v>0</v>
      </c>
      <c r="CR12" s="7">
        <f t="shared" si="80"/>
        <v>0</v>
      </c>
      <c r="CS12" s="7">
        <f t="shared" si="81"/>
        <v>0</v>
      </c>
      <c r="CT12" s="7">
        <f t="shared" si="82"/>
        <v>0</v>
      </c>
      <c r="CU12" s="7">
        <f t="shared" si="83"/>
        <v>0</v>
      </c>
      <c r="CV12" s="7">
        <f t="shared" si="84"/>
        <v>0</v>
      </c>
      <c r="CW12" s="7">
        <f t="shared" si="85"/>
        <v>0</v>
      </c>
      <c r="CX12" s="7">
        <f t="shared" si="86"/>
        <v>0</v>
      </c>
      <c r="CY12" s="7">
        <f t="shared" si="87"/>
        <v>0</v>
      </c>
      <c r="CZ12" s="7">
        <f t="shared" si="88"/>
        <v>0</v>
      </c>
      <c r="DA12" s="7">
        <f t="shared" si="89"/>
        <v>19</v>
      </c>
      <c r="DB12" s="7">
        <f t="shared" si="90"/>
        <v>0</v>
      </c>
      <c r="DC12" s="7">
        <f t="shared" si="91"/>
        <v>0</v>
      </c>
      <c r="DD12" s="7">
        <f t="shared" si="92"/>
        <v>0</v>
      </c>
      <c r="DE12" s="7">
        <f t="shared" si="93"/>
        <v>0</v>
      </c>
      <c r="DF12" s="7">
        <f t="shared" si="94"/>
        <v>0</v>
      </c>
      <c r="DG12" s="7">
        <f t="shared" si="95"/>
        <v>0</v>
      </c>
      <c r="DH12" s="7">
        <f t="shared" si="96"/>
        <v>0</v>
      </c>
      <c r="DI12" s="7">
        <f t="shared" si="97"/>
        <v>0</v>
      </c>
      <c r="DJ12" s="7">
        <f t="shared" si="98"/>
        <v>0</v>
      </c>
      <c r="DK12" s="7">
        <f t="shared" si="99"/>
        <v>0</v>
      </c>
      <c r="DL12" s="7">
        <f t="shared" si="100"/>
        <v>0</v>
      </c>
      <c r="DM12" s="7">
        <f t="shared" si="101"/>
        <v>0</v>
      </c>
      <c r="DN12" s="7">
        <f t="shared" si="102"/>
        <v>0</v>
      </c>
      <c r="DO12" s="7">
        <f t="shared" si="103"/>
        <v>0</v>
      </c>
      <c r="DP12" s="7">
        <f t="shared" si="104"/>
        <v>0</v>
      </c>
      <c r="DQ12" s="7">
        <f t="shared" si="105"/>
        <v>0</v>
      </c>
      <c r="DR12" s="7">
        <f t="shared" si="106"/>
        <v>0</v>
      </c>
      <c r="DS12" s="7">
        <f t="shared" si="107"/>
        <v>0</v>
      </c>
      <c r="DT12" s="7">
        <f t="shared" si="108"/>
        <v>0</v>
      </c>
      <c r="DU12" s="7">
        <f t="shared" si="109"/>
        <v>21</v>
      </c>
      <c r="DV12" s="7">
        <f t="shared" si="110"/>
        <v>0</v>
      </c>
      <c r="DW12" s="7">
        <f t="shared" si="111"/>
        <v>0</v>
      </c>
      <c r="DX12" s="7">
        <f t="shared" si="112"/>
        <v>0</v>
      </c>
      <c r="DY12" s="7">
        <f t="shared" si="113"/>
        <v>0</v>
      </c>
      <c r="DZ12" s="7">
        <f t="shared" si="114"/>
        <v>0</v>
      </c>
      <c r="EA12" s="7">
        <f t="shared" si="115"/>
        <v>0</v>
      </c>
      <c r="EB12" s="7">
        <f t="shared" si="116"/>
        <v>0</v>
      </c>
      <c r="EC12" s="7">
        <f t="shared" si="117"/>
        <v>0</v>
      </c>
      <c r="ED12" s="7">
        <f t="shared" si="118"/>
        <v>0</v>
      </c>
      <c r="EE12" s="7">
        <f t="shared" si="119"/>
        <v>0</v>
      </c>
      <c r="EF12" s="7">
        <f t="shared" si="120"/>
        <v>0</v>
      </c>
      <c r="EG12" s="7">
        <f t="shared" si="121"/>
        <v>0</v>
      </c>
      <c r="EH12" s="7">
        <f t="shared" si="122"/>
        <v>0</v>
      </c>
      <c r="EI12" s="7">
        <f t="shared" si="123"/>
        <v>0</v>
      </c>
      <c r="EJ12" s="7">
        <f t="shared" si="124"/>
        <v>0</v>
      </c>
      <c r="EK12" s="7">
        <f t="shared" si="125"/>
        <v>0</v>
      </c>
      <c r="EL12" s="7">
        <f t="shared" si="126"/>
        <v>0</v>
      </c>
      <c r="EM12" s="7">
        <f t="shared" si="127"/>
        <v>0</v>
      </c>
      <c r="EN12" s="7">
        <f t="shared" si="128"/>
        <v>0</v>
      </c>
      <c r="EO12" s="7">
        <f t="shared" si="129"/>
        <v>0</v>
      </c>
      <c r="EP12" s="7">
        <f t="shared" si="130"/>
        <v>0</v>
      </c>
      <c r="EQ12" s="7">
        <f t="shared" si="131"/>
        <v>0</v>
      </c>
      <c r="ER12" s="7">
        <f t="shared" si="132"/>
        <v>21</v>
      </c>
      <c r="ES12" s="7"/>
      <c r="ET12" s="7">
        <f t="shared" si="133"/>
        <v>22</v>
      </c>
      <c r="EU12" s="7">
        <f t="shared" si="134"/>
        <v>20</v>
      </c>
      <c r="EV12" s="7"/>
      <c r="EW12" s="7">
        <f t="shared" si="135"/>
        <v>20</v>
      </c>
      <c r="EX12" s="7" t="e">
        <f>IF(M12=#REF!,IF(L12&lt;#REF!,#REF!,FB12),#REF!)</f>
        <v>#REF!</v>
      </c>
      <c r="EY12" s="7" t="e">
        <f>IF(M12=#REF!,IF(L12&lt;#REF!,0,1))</f>
        <v>#REF!</v>
      </c>
      <c r="EZ12" s="7" t="e">
        <f>IF(AND(EW12&gt;=21,EW12&lt;&gt;0),EW12,IF(M12&lt;#REF!,"СТОП",EX12+EY12))</f>
        <v>#REF!</v>
      </c>
      <c r="FA12" s="7"/>
      <c r="FB12" s="7">
        <v>15</v>
      </c>
      <c r="FC12" s="7">
        <v>16</v>
      </c>
      <c r="FD12" s="7"/>
      <c r="FE12" s="9">
        <f t="shared" si="136"/>
        <v>0</v>
      </c>
      <c r="FF12" s="9">
        <f t="shared" si="137"/>
        <v>0</v>
      </c>
      <c r="FG12" s="9">
        <f t="shared" si="138"/>
        <v>0</v>
      </c>
      <c r="FH12" s="9">
        <f t="shared" si="139"/>
        <v>0</v>
      </c>
      <c r="FI12" s="9">
        <f t="shared" si="140"/>
        <v>0</v>
      </c>
      <c r="FJ12" s="9">
        <f t="shared" si="141"/>
        <v>0</v>
      </c>
      <c r="FK12" s="9">
        <f t="shared" si="142"/>
        <v>0</v>
      </c>
      <c r="FL12" s="9">
        <f t="shared" si="143"/>
        <v>0</v>
      </c>
      <c r="FM12" s="9">
        <f t="shared" si="144"/>
        <v>0</v>
      </c>
      <c r="FN12" s="9">
        <f t="shared" si="145"/>
        <v>0</v>
      </c>
      <c r="FO12" s="9">
        <f t="shared" si="146"/>
        <v>0</v>
      </c>
      <c r="FP12" s="9">
        <f t="shared" si="147"/>
        <v>0</v>
      </c>
      <c r="FQ12" s="9">
        <f t="shared" si="148"/>
        <v>0</v>
      </c>
      <c r="FR12" s="9">
        <f t="shared" si="149"/>
        <v>0</v>
      </c>
      <c r="FS12" s="9">
        <f t="shared" si="150"/>
        <v>0</v>
      </c>
      <c r="FT12" s="9">
        <f t="shared" si="151"/>
        <v>0</v>
      </c>
      <c r="FU12" s="9">
        <f t="shared" si="152"/>
        <v>0</v>
      </c>
      <c r="FV12" s="9">
        <f t="shared" si="153"/>
        <v>0</v>
      </c>
      <c r="FW12" s="9">
        <f t="shared" si="154"/>
        <v>0</v>
      </c>
      <c r="FX12" s="9">
        <f t="shared" si="155"/>
        <v>0</v>
      </c>
      <c r="FY12" s="9">
        <f t="shared" si="156"/>
        <v>0</v>
      </c>
      <c r="FZ12" s="9">
        <f t="shared" si="157"/>
        <v>0</v>
      </c>
      <c r="GA12" s="9">
        <f t="shared" si="158"/>
        <v>0</v>
      </c>
      <c r="GB12" s="9">
        <f t="shared" si="159"/>
        <v>0</v>
      </c>
      <c r="GC12" s="9">
        <f t="shared" si="160"/>
        <v>0</v>
      </c>
      <c r="GD12" s="9">
        <f t="shared" si="161"/>
        <v>0</v>
      </c>
      <c r="GE12" s="9">
        <f t="shared" si="162"/>
        <v>0</v>
      </c>
      <c r="GF12" s="9">
        <f t="shared" si="163"/>
        <v>0</v>
      </c>
      <c r="GG12" s="9">
        <f t="shared" si="164"/>
        <v>0</v>
      </c>
      <c r="GH12" s="9">
        <f t="shared" si="165"/>
        <v>0</v>
      </c>
      <c r="GI12" s="9">
        <f t="shared" si="166"/>
        <v>0</v>
      </c>
      <c r="GJ12" s="9">
        <f t="shared" si="167"/>
        <v>0</v>
      </c>
      <c r="GK12" s="9">
        <f t="shared" si="168"/>
        <v>0</v>
      </c>
      <c r="GL12" s="9">
        <f t="shared" si="169"/>
        <v>0</v>
      </c>
      <c r="GM12" s="9">
        <f t="shared" si="170"/>
        <v>0</v>
      </c>
      <c r="GN12" s="9">
        <f t="shared" si="171"/>
        <v>0</v>
      </c>
      <c r="GO12" s="9">
        <f t="shared" si="172"/>
        <v>0</v>
      </c>
      <c r="GP12" s="9">
        <f t="shared" si="173"/>
        <v>0</v>
      </c>
      <c r="GQ12" s="9">
        <f t="shared" si="174"/>
        <v>0</v>
      </c>
      <c r="GR12" s="9">
        <f t="shared" si="175"/>
        <v>0</v>
      </c>
      <c r="GS12" s="9">
        <f t="shared" si="176"/>
        <v>0</v>
      </c>
      <c r="GT12" s="9">
        <f t="shared" si="177"/>
        <v>0</v>
      </c>
      <c r="GU12" s="9">
        <f t="shared" si="178"/>
        <v>1</v>
      </c>
      <c r="GV12" s="9">
        <f t="shared" si="179"/>
        <v>0</v>
      </c>
      <c r="GW12" s="9">
        <f t="shared" si="180"/>
        <v>0</v>
      </c>
      <c r="GX12" s="9">
        <f t="shared" si="181"/>
        <v>1</v>
      </c>
      <c r="GY12" s="9">
        <f t="shared" si="182"/>
        <v>0</v>
      </c>
      <c r="GZ12" s="9">
        <f t="shared" si="183"/>
        <v>0</v>
      </c>
      <c r="HA12" s="9">
        <f t="shared" si="184"/>
        <v>0</v>
      </c>
      <c r="HB12" s="9">
        <f t="shared" si="185"/>
        <v>0</v>
      </c>
      <c r="HC12" s="9">
        <f t="shared" si="186"/>
        <v>0</v>
      </c>
      <c r="HD12" s="9">
        <f t="shared" si="187"/>
        <v>0</v>
      </c>
      <c r="HE12" s="9">
        <f t="shared" si="188"/>
        <v>0</v>
      </c>
      <c r="HF12" s="9">
        <f t="shared" si="189"/>
        <v>0</v>
      </c>
      <c r="HG12" s="9">
        <f t="shared" si="190"/>
        <v>0</v>
      </c>
      <c r="HH12" s="9">
        <f t="shared" si="191"/>
        <v>0</v>
      </c>
      <c r="HI12" s="9">
        <f t="shared" si="192"/>
        <v>0</v>
      </c>
      <c r="HJ12" s="9">
        <f t="shared" si="193"/>
        <v>0</v>
      </c>
      <c r="HK12" s="9">
        <f t="shared" si="194"/>
        <v>0</v>
      </c>
      <c r="HL12" s="9">
        <f t="shared" si="195"/>
        <v>0</v>
      </c>
      <c r="HM12" s="9">
        <f t="shared" si="196"/>
        <v>0</v>
      </c>
      <c r="HN12" s="9">
        <f t="shared" si="197"/>
        <v>0</v>
      </c>
      <c r="HO12" s="9">
        <f t="shared" si="198"/>
        <v>0</v>
      </c>
      <c r="HP12" s="9">
        <f t="shared" si="199"/>
        <v>0</v>
      </c>
      <c r="HQ12" s="9">
        <f t="shared" si="200"/>
        <v>0</v>
      </c>
      <c r="HR12" s="9">
        <f t="shared" si="201"/>
        <v>0</v>
      </c>
      <c r="HS12" s="9">
        <f t="shared" si="202"/>
        <v>0</v>
      </c>
      <c r="HT12" s="9">
        <f t="shared" si="203"/>
        <v>0</v>
      </c>
      <c r="HU12" s="9">
        <f t="shared" si="204"/>
        <v>0</v>
      </c>
      <c r="HV12" s="9">
        <f t="shared" si="205"/>
        <v>0</v>
      </c>
      <c r="HW12" s="9">
        <f t="shared" si="206"/>
        <v>0</v>
      </c>
      <c r="HX12" s="9">
        <f t="shared" si="207"/>
        <v>0</v>
      </c>
      <c r="HY12" s="9">
        <f t="shared" si="208"/>
        <v>0</v>
      </c>
      <c r="HZ12" s="9">
        <f t="shared" si="209"/>
        <v>0</v>
      </c>
      <c r="IA12" s="9">
        <f t="shared" si="210"/>
        <v>0</v>
      </c>
      <c r="IB12" s="9">
        <f t="shared" si="211"/>
        <v>0</v>
      </c>
      <c r="IC12" s="9">
        <f t="shared" si="212"/>
        <v>0</v>
      </c>
      <c r="ID12" s="9">
        <f t="shared" si="213"/>
        <v>0</v>
      </c>
      <c r="IE12" s="9">
        <f t="shared" si="214"/>
        <v>0</v>
      </c>
      <c r="IF12" s="9">
        <f t="shared" si="215"/>
        <v>0</v>
      </c>
      <c r="IG12" s="9">
        <f t="shared" si="216"/>
        <v>0</v>
      </c>
      <c r="IH12" s="9">
        <f t="shared" si="217"/>
        <v>0</v>
      </c>
      <c r="II12" s="9">
        <f t="shared" si="218"/>
        <v>0</v>
      </c>
      <c r="IJ12" s="9">
        <f t="shared" si="219"/>
        <v>0</v>
      </c>
      <c r="IK12" s="9">
        <f t="shared" si="220"/>
        <v>0</v>
      </c>
      <c r="IL12" s="9">
        <f t="shared" si="221"/>
        <v>0</v>
      </c>
      <c r="IM12" s="9">
        <f t="shared" si="222"/>
        <v>0</v>
      </c>
      <c r="IN12" s="9">
        <f t="shared" si="223"/>
        <v>0</v>
      </c>
      <c r="IO12" s="9">
        <f t="shared" si="224"/>
        <v>53</v>
      </c>
      <c r="IP12" s="9">
        <f t="shared" si="225"/>
        <v>0</v>
      </c>
      <c r="IQ12" s="9">
        <f t="shared" si="226"/>
        <v>0</v>
      </c>
      <c r="IR12" s="9">
        <f t="shared" si="227"/>
        <v>53</v>
      </c>
      <c r="IS12" s="7"/>
      <c r="IT12" s="7"/>
      <c r="IU12" s="7"/>
      <c r="IV12" s="7"/>
    </row>
    <row r="13" spans="1:256" s="1" customFormat="1" ht="141">
      <c r="A13" s="79">
        <v>3</v>
      </c>
      <c r="B13" s="80">
        <v>154</v>
      </c>
      <c r="C13" s="81" t="s">
        <v>34</v>
      </c>
      <c r="D13" s="80" t="s">
        <v>37</v>
      </c>
      <c r="E13" s="83" t="s">
        <v>84</v>
      </c>
      <c r="F13" s="91" t="s">
        <v>64</v>
      </c>
      <c r="G13" s="85" t="s">
        <v>65</v>
      </c>
      <c r="H13" s="80" t="s">
        <v>66</v>
      </c>
      <c r="I13" s="104">
        <v>5</v>
      </c>
      <c r="J13" s="89">
        <f>LOOKUP(I13,{1,2,3,4,5,6,7,8,9,10,11,12,13,14,15,16,17,18,19,20,21},{25,22,20,18,16,15,14,13,12,11,10,9,8,7,6,5,4,3,2,1,0})</f>
        <v>16</v>
      </c>
      <c r="K13" s="104">
        <v>1</v>
      </c>
      <c r="L13" s="113">
        <f>LOOKUP(K13,{1,2,3,4,5,6,7,8,9,10,11,12,13,14,15,16,17,18,19,20,21},{25,22,20,18,16,15,14,13,12,11,10,9,8,7,6,5,4,3,2,1,0})</f>
        <v>25</v>
      </c>
      <c r="M13" s="87">
        <f t="shared" si="0"/>
        <v>41</v>
      </c>
      <c r="N13" s="6" t="e">
        <f>#REF!+#REF!</f>
        <v>#REF!</v>
      </c>
      <c r="O13" s="7"/>
      <c r="P13" s="8"/>
      <c r="Q13" s="7">
        <f t="shared" si="1"/>
        <v>0</v>
      </c>
      <c r="R13" s="7">
        <f t="shared" si="2"/>
        <v>0</v>
      </c>
      <c r="S13" s="7">
        <f t="shared" si="3"/>
        <v>0</v>
      </c>
      <c r="T13" s="7">
        <f t="shared" si="4"/>
        <v>0</v>
      </c>
      <c r="U13" s="7">
        <f t="shared" si="5"/>
        <v>0</v>
      </c>
      <c r="V13" s="7">
        <f t="shared" si="6"/>
        <v>0</v>
      </c>
      <c r="W13" s="7">
        <f t="shared" si="7"/>
        <v>0</v>
      </c>
      <c r="X13" s="7">
        <f t="shared" si="8"/>
        <v>0</v>
      </c>
      <c r="Y13" s="7">
        <f t="shared" si="9"/>
        <v>0</v>
      </c>
      <c r="Z13" s="7">
        <f t="shared" si="10"/>
        <v>0</v>
      </c>
      <c r="AA13" s="7">
        <f t="shared" si="11"/>
        <v>0</v>
      </c>
      <c r="AB13" s="7">
        <f t="shared" si="12"/>
        <v>0</v>
      </c>
      <c r="AC13" s="7">
        <f t="shared" si="13"/>
        <v>0</v>
      </c>
      <c r="AD13" s="7">
        <f t="shared" si="14"/>
        <v>0</v>
      </c>
      <c r="AE13" s="7">
        <f t="shared" si="15"/>
        <v>0</v>
      </c>
      <c r="AF13" s="7">
        <f t="shared" si="16"/>
        <v>5</v>
      </c>
      <c r="AG13" s="7">
        <f t="shared" si="17"/>
        <v>0</v>
      </c>
      <c r="AH13" s="7">
        <f t="shared" si="18"/>
        <v>0</v>
      </c>
      <c r="AI13" s="7">
        <f t="shared" si="19"/>
        <v>0</v>
      </c>
      <c r="AJ13" s="7">
        <f t="shared" si="20"/>
        <v>0</v>
      </c>
      <c r="AK13" s="7">
        <f t="shared" si="21"/>
        <v>0</v>
      </c>
      <c r="AL13" s="7">
        <f t="shared" si="22"/>
        <v>0</v>
      </c>
      <c r="AM13" s="7">
        <f t="shared" si="23"/>
        <v>5</v>
      </c>
      <c r="AN13" s="7">
        <f t="shared" si="24"/>
        <v>0</v>
      </c>
      <c r="AO13" s="7">
        <f t="shared" si="25"/>
        <v>0</v>
      </c>
      <c r="AP13" s="7">
        <f t="shared" si="26"/>
        <v>0</v>
      </c>
      <c r="AQ13" s="7">
        <f t="shared" si="27"/>
        <v>0</v>
      </c>
      <c r="AR13" s="7">
        <f t="shared" si="28"/>
        <v>0</v>
      </c>
      <c r="AS13" s="7">
        <f t="shared" si="29"/>
        <v>0</v>
      </c>
      <c r="AT13" s="7">
        <f t="shared" si="30"/>
        <v>0</v>
      </c>
      <c r="AU13" s="7">
        <f t="shared" si="31"/>
        <v>0</v>
      </c>
      <c r="AV13" s="7">
        <f t="shared" si="32"/>
        <v>0</v>
      </c>
      <c r="AW13" s="7">
        <f t="shared" si="33"/>
        <v>0</v>
      </c>
      <c r="AX13" s="7">
        <f t="shared" si="34"/>
        <v>0</v>
      </c>
      <c r="AY13" s="7">
        <f t="shared" si="35"/>
        <v>0</v>
      </c>
      <c r="AZ13" s="7">
        <f t="shared" si="36"/>
        <v>0</v>
      </c>
      <c r="BA13" s="7">
        <f t="shared" si="37"/>
        <v>0</v>
      </c>
      <c r="BB13" s="7">
        <f t="shared" si="38"/>
        <v>0</v>
      </c>
      <c r="BC13" s="7">
        <f t="shared" si="39"/>
        <v>0</v>
      </c>
      <c r="BD13" s="7">
        <f t="shared" si="40"/>
        <v>0</v>
      </c>
      <c r="BE13" s="7">
        <f t="shared" si="41"/>
        <v>0</v>
      </c>
      <c r="BF13" s="7">
        <f t="shared" si="42"/>
        <v>0</v>
      </c>
      <c r="BG13" s="7">
        <f t="shared" si="43"/>
        <v>0</v>
      </c>
      <c r="BH13" s="7">
        <f t="shared" si="44"/>
        <v>0</v>
      </c>
      <c r="BI13" s="7">
        <f t="shared" si="45"/>
        <v>0</v>
      </c>
      <c r="BJ13" s="7">
        <f t="shared" si="46"/>
        <v>0</v>
      </c>
      <c r="BK13" s="7">
        <f t="shared" si="47"/>
        <v>0</v>
      </c>
      <c r="BL13" s="7">
        <f t="shared" si="48"/>
        <v>0</v>
      </c>
      <c r="BM13" s="7">
        <f t="shared" si="49"/>
        <v>0</v>
      </c>
      <c r="BN13" s="7">
        <f t="shared" si="50"/>
        <v>0</v>
      </c>
      <c r="BO13" s="7">
        <f t="shared" si="51"/>
        <v>0</v>
      </c>
      <c r="BP13" s="7">
        <f t="shared" si="52"/>
        <v>0</v>
      </c>
      <c r="BQ13" s="7">
        <f t="shared" si="53"/>
        <v>0</v>
      </c>
      <c r="BR13" s="7">
        <f t="shared" si="54"/>
        <v>0</v>
      </c>
      <c r="BS13" s="7">
        <f t="shared" si="55"/>
        <v>0</v>
      </c>
      <c r="BT13" s="7">
        <f t="shared" si="56"/>
        <v>0</v>
      </c>
      <c r="BU13" s="7">
        <f t="shared" si="57"/>
        <v>0</v>
      </c>
      <c r="BV13" s="7">
        <f t="shared" si="58"/>
        <v>0</v>
      </c>
      <c r="BW13" s="7">
        <f t="shared" si="59"/>
        <v>0</v>
      </c>
      <c r="BX13" s="7">
        <f t="shared" si="60"/>
        <v>0</v>
      </c>
      <c r="BY13" s="7">
        <f t="shared" si="61"/>
        <v>0</v>
      </c>
      <c r="BZ13" s="7">
        <f t="shared" si="62"/>
        <v>25</v>
      </c>
      <c r="CA13" s="7">
        <f t="shared" si="63"/>
        <v>0</v>
      </c>
      <c r="CB13" s="7">
        <f t="shared" si="64"/>
        <v>0</v>
      </c>
      <c r="CC13" s="7">
        <f t="shared" si="65"/>
        <v>0</v>
      </c>
      <c r="CD13" s="7">
        <f t="shared" si="66"/>
        <v>0</v>
      </c>
      <c r="CE13" s="7">
        <f t="shared" si="67"/>
        <v>0</v>
      </c>
      <c r="CF13" s="7">
        <f t="shared" si="68"/>
        <v>0</v>
      </c>
      <c r="CG13" s="7">
        <f t="shared" si="69"/>
        <v>0</v>
      </c>
      <c r="CH13" s="7">
        <f t="shared" si="70"/>
        <v>0</v>
      </c>
      <c r="CI13" s="7">
        <f t="shared" si="71"/>
        <v>0</v>
      </c>
      <c r="CJ13" s="7">
        <f t="shared" si="72"/>
        <v>0</v>
      </c>
      <c r="CK13" s="7">
        <f t="shared" si="73"/>
        <v>0</v>
      </c>
      <c r="CL13" s="7">
        <f t="shared" si="74"/>
        <v>0</v>
      </c>
      <c r="CM13" s="7">
        <f t="shared" si="75"/>
        <v>0</v>
      </c>
      <c r="CN13" s="7">
        <f t="shared" si="76"/>
        <v>0</v>
      </c>
      <c r="CO13" s="7">
        <f t="shared" si="77"/>
        <v>0</v>
      </c>
      <c r="CP13" s="7">
        <f t="shared" si="78"/>
        <v>0</v>
      </c>
      <c r="CQ13" s="7">
        <f t="shared" si="79"/>
        <v>0</v>
      </c>
      <c r="CR13" s="7">
        <f t="shared" si="80"/>
        <v>0</v>
      </c>
      <c r="CS13" s="7">
        <f t="shared" si="81"/>
        <v>0</v>
      </c>
      <c r="CT13" s="7">
        <f t="shared" si="82"/>
        <v>0</v>
      </c>
      <c r="CU13" s="7">
        <f t="shared" si="83"/>
        <v>0</v>
      </c>
      <c r="CV13" s="7">
        <f t="shared" si="84"/>
        <v>0</v>
      </c>
      <c r="CW13" s="7">
        <f t="shared" si="85"/>
        <v>0</v>
      </c>
      <c r="CX13" s="7">
        <f t="shared" si="86"/>
        <v>0</v>
      </c>
      <c r="CY13" s="7">
        <f t="shared" si="87"/>
        <v>0</v>
      </c>
      <c r="CZ13" s="7">
        <f t="shared" si="88"/>
        <v>0</v>
      </c>
      <c r="DA13" s="7">
        <f t="shared" si="89"/>
        <v>25</v>
      </c>
      <c r="DB13" s="7">
        <f t="shared" si="90"/>
        <v>0</v>
      </c>
      <c r="DC13" s="7">
        <f t="shared" si="91"/>
        <v>0</v>
      </c>
      <c r="DD13" s="7">
        <f t="shared" si="92"/>
        <v>0</v>
      </c>
      <c r="DE13" s="7">
        <f t="shared" si="93"/>
        <v>0</v>
      </c>
      <c r="DF13" s="7">
        <f t="shared" si="94"/>
        <v>0</v>
      </c>
      <c r="DG13" s="7">
        <f t="shared" si="95"/>
        <v>0</v>
      </c>
      <c r="DH13" s="7">
        <f t="shared" si="96"/>
        <v>0</v>
      </c>
      <c r="DI13" s="7">
        <f t="shared" si="97"/>
        <v>0</v>
      </c>
      <c r="DJ13" s="7">
        <f t="shared" si="98"/>
        <v>0</v>
      </c>
      <c r="DK13" s="7">
        <f t="shared" si="99"/>
        <v>0</v>
      </c>
      <c r="DL13" s="7">
        <f t="shared" si="100"/>
        <v>0</v>
      </c>
      <c r="DM13" s="7">
        <f t="shared" si="101"/>
        <v>0</v>
      </c>
      <c r="DN13" s="7">
        <f t="shared" si="102"/>
        <v>0</v>
      </c>
      <c r="DO13" s="7">
        <f t="shared" si="103"/>
        <v>0</v>
      </c>
      <c r="DP13" s="7">
        <f t="shared" si="104"/>
        <v>0</v>
      </c>
      <c r="DQ13" s="7">
        <f t="shared" si="105"/>
        <v>0</v>
      </c>
      <c r="DR13" s="7">
        <f t="shared" si="106"/>
        <v>0</v>
      </c>
      <c r="DS13" s="7">
        <f t="shared" si="107"/>
        <v>0</v>
      </c>
      <c r="DT13" s="7">
        <f t="shared" si="108"/>
        <v>0</v>
      </c>
      <c r="DU13" s="7">
        <f t="shared" si="109"/>
        <v>0</v>
      </c>
      <c r="DV13" s="7">
        <f t="shared" si="110"/>
        <v>0</v>
      </c>
      <c r="DW13" s="7">
        <f t="shared" si="111"/>
        <v>0</v>
      </c>
      <c r="DX13" s="7">
        <f t="shared" si="112"/>
        <v>0</v>
      </c>
      <c r="DY13" s="7">
        <f t="shared" si="113"/>
        <v>0</v>
      </c>
      <c r="DZ13" s="7">
        <f t="shared" si="114"/>
        <v>16</v>
      </c>
      <c r="EA13" s="7">
        <f t="shared" si="115"/>
        <v>0</v>
      </c>
      <c r="EB13" s="7">
        <f t="shared" si="116"/>
        <v>0</v>
      </c>
      <c r="EC13" s="7">
        <f t="shared" si="117"/>
        <v>0</v>
      </c>
      <c r="ED13" s="7">
        <f t="shared" si="118"/>
        <v>0</v>
      </c>
      <c r="EE13" s="7">
        <f t="shared" si="119"/>
        <v>0</v>
      </c>
      <c r="EF13" s="7">
        <f t="shared" si="120"/>
        <v>0</v>
      </c>
      <c r="EG13" s="7">
        <f t="shared" si="121"/>
        <v>0</v>
      </c>
      <c r="EH13" s="7">
        <f t="shared" si="122"/>
        <v>0</v>
      </c>
      <c r="EI13" s="7">
        <f t="shared" si="123"/>
        <v>0</v>
      </c>
      <c r="EJ13" s="7">
        <f t="shared" si="124"/>
        <v>0</v>
      </c>
      <c r="EK13" s="7">
        <f t="shared" si="125"/>
        <v>0</v>
      </c>
      <c r="EL13" s="7">
        <f t="shared" si="126"/>
        <v>0</v>
      </c>
      <c r="EM13" s="7">
        <f t="shared" si="127"/>
        <v>0</v>
      </c>
      <c r="EN13" s="7">
        <f t="shared" si="128"/>
        <v>0</v>
      </c>
      <c r="EO13" s="7">
        <f t="shared" si="129"/>
        <v>0</v>
      </c>
      <c r="EP13" s="7">
        <f t="shared" si="130"/>
        <v>0</v>
      </c>
      <c r="EQ13" s="7">
        <f t="shared" si="131"/>
        <v>0</v>
      </c>
      <c r="ER13" s="7">
        <f t="shared" si="132"/>
        <v>16</v>
      </c>
      <c r="ES13" s="7"/>
      <c r="ET13" s="7">
        <f t="shared" si="133"/>
        <v>16</v>
      </c>
      <c r="EU13" s="7">
        <f t="shared" si="134"/>
        <v>25</v>
      </c>
      <c r="EV13" s="7"/>
      <c r="EW13" s="7">
        <f t="shared" si="135"/>
        <v>16</v>
      </c>
      <c r="EX13" s="7" t="e">
        <f>IF(M13=#REF!,IF(L13&lt;#REF!,#REF!,FB13),#REF!)</f>
        <v>#REF!</v>
      </c>
      <c r="EY13" s="7" t="e">
        <f>IF(M13=#REF!,IF(L13&lt;#REF!,0,1))</f>
        <v>#REF!</v>
      </c>
      <c r="EZ13" s="7" t="e">
        <f>IF(AND(EW13&gt;=21,EW13&lt;&gt;0),EW13,IF(M13&lt;#REF!,"СТОП",EX13+EY13))</f>
        <v>#REF!</v>
      </c>
      <c r="FA13" s="7"/>
      <c r="FB13" s="7">
        <v>15</v>
      </c>
      <c r="FC13" s="7">
        <v>16</v>
      </c>
      <c r="FD13" s="7"/>
      <c r="FE13" s="9">
        <f t="shared" si="136"/>
        <v>0</v>
      </c>
      <c r="FF13" s="9">
        <f t="shared" si="137"/>
        <v>0</v>
      </c>
      <c r="FG13" s="9">
        <f t="shared" si="138"/>
        <v>0</v>
      </c>
      <c r="FH13" s="9">
        <f t="shared" si="139"/>
        <v>0</v>
      </c>
      <c r="FI13" s="9">
        <f t="shared" si="140"/>
        <v>0</v>
      </c>
      <c r="FJ13" s="9">
        <f t="shared" si="141"/>
        <v>0</v>
      </c>
      <c r="FK13" s="9">
        <f t="shared" si="142"/>
        <v>0</v>
      </c>
      <c r="FL13" s="9">
        <f t="shared" si="143"/>
        <v>0</v>
      </c>
      <c r="FM13" s="9">
        <f t="shared" si="144"/>
        <v>0</v>
      </c>
      <c r="FN13" s="9">
        <f t="shared" si="145"/>
        <v>0</v>
      </c>
      <c r="FO13" s="9">
        <f t="shared" si="146"/>
        <v>0</v>
      </c>
      <c r="FP13" s="9">
        <f t="shared" si="147"/>
        <v>0</v>
      </c>
      <c r="FQ13" s="9">
        <f t="shared" si="148"/>
        <v>0</v>
      </c>
      <c r="FR13" s="9">
        <f t="shared" si="149"/>
        <v>0</v>
      </c>
      <c r="FS13" s="9">
        <f t="shared" si="150"/>
        <v>0</v>
      </c>
      <c r="FT13" s="9">
        <f t="shared" si="151"/>
        <v>5</v>
      </c>
      <c r="FU13" s="9">
        <f t="shared" si="152"/>
        <v>0</v>
      </c>
      <c r="FV13" s="9">
        <f t="shared" si="153"/>
        <v>0</v>
      </c>
      <c r="FW13" s="9">
        <f t="shared" si="154"/>
        <v>0</v>
      </c>
      <c r="FX13" s="9">
        <f t="shared" si="155"/>
        <v>0</v>
      </c>
      <c r="FY13" s="9">
        <f t="shared" si="156"/>
        <v>0</v>
      </c>
      <c r="FZ13" s="9">
        <f t="shared" si="157"/>
        <v>0</v>
      </c>
      <c r="GA13" s="9">
        <f t="shared" si="158"/>
        <v>5</v>
      </c>
      <c r="GB13" s="9">
        <f t="shared" si="159"/>
        <v>0</v>
      </c>
      <c r="GC13" s="9">
        <f t="shared" si="160"/>
        <v>0</v>
      </c>
      <c r="GD13" s="9">
        <f t="shared" si="161"/>
        <v>0</v>
      </c>
      <c r="GE13" s="9">
        <f t="shared" si="162"/>
        <v>0</v>
      </c>
      <c r="GF13" s="9">
        <f t="shared" si="163"/>
        <v>0</v>
      </c>
      <c r="GG13" s="9">
        <f t="shared" si="164"/>
        <v>0</v>
      </c>
      <c r="GH13" s="9">
        <f t="shared" si="165"/>
        <v>0</v>
      </c>
      <c r="GI13" s="9">
        <f t="shared" si="166"/>
        <v>0</v>
      </c>
      <c r="GJ13" s="9">
        <f t="shared" si="167"/>
        <v>0</v>
      </c>
      <c r="GK13" s="9">
        <f t="shared" si="168"/>
        <v>0</v>
      </c>
      <c r="GL13" s="9">
        <f t="shared" si="169"/>
        <v>0</v>
      </c>
      <c r="GM13" s="9">
        <f t="shared" si="170"/>
        <v>0</v>
      </c>
      <c r="GN13" s="9">
        <f t="shared" si="171"/>
        <v>0</v>
      </c>
      <c r="GO13" s="9">
        <f t="shared" si="172"/>
        <v>0</v>
      </c>
      <c r="GP13" s="9">
        <f t="shared" si="173"/>
        <v>0</v>
      </c>
      <c r="GQ13" s="9">
        <f t="shared" si="174"/>
        <v>0</v>
      </c>
      <c r="GR13" s="9">
        <f t="shared" si="175"/>
        <v>0</v>
      </c>
      <c r="GS13" s="9">
        <f t="shared" si="176"/>
        <v>0</v>
      </c>
      <c r="GT13" s="9">
        <f t="shared" si="177"/>
        <v>0</v>
      </c>
      <c r="GU13" s="9">
        <f t="shared" si="178"/>
        <v>0</v>
      </c>
      <c r="GV13" s="9">
        <f t="shared" si="179"/>
        <v>0</v>
      </c>
      <c r="GW13" s="9">
        <f t="shared" si="180"/>
        <v>0</v>
      </c>
      <c r="GX13" s="9">
        <f t="shared" si="181"/>
        <v>0</v>
      </c>
      <c r="GY13" s="9">
        <f t="shared" si="182"/>
        <v>0</v>
      </c>
      <c r="GZ13" s="9">
        <f t="shared" si="183"/>
        <v>0</v>
      </c>
      <c r="HA13" s="9">
        <f t="shared" si="184"/>
        <v>0</v>
      </c>
      <c r="HB13" s="9">
        <f t="shared" si="185"/>
        <v>0</v>
      </c>
      <c r="HC13" s="9">
        <f t="shared" si="186"/>
        <v>0</v>
      </c>
      <c r="HD13" s="9">
        <f t="shared" si="187"/>
        <v>0</v>
      </c>
      <c r="HE13" s="9">
        <f t="shared" si="188"/>
        <v>0</v>
      </c>
      <c r="HF13" s="9">
        <f t="shared" si="189"/>
        <v>0</v>
      </c>
      <c r="HG13" s="9">
        <f t="shared" si="190"/>
        <v>0</v>
      </c>
      <c r="HH13" s="9">
        <f t="shared" si="191"/>
        <v>0</v>
      </c>
      <c r="HI13" s="9">
        <f t="shared" si="192"/>
        <v>0</v>
      </c>
      <c r="HJ13" s="9">
        <f t="shared" si="193"/>
        <v>0</v>
      </c>
      <c r="HK13" s="9">
        <f t="shared" si="194"/>
        <v>0</v>
      </c>
      <c r="HL13" s="9">
        <f t="shared" si="195"/>
        <v>0</v>
      </c>
      <c r="HM13" s="9">
        <f t="shared" si="196"/>
        <v>0</v>
      </c>
      <c r="HN13" s="9">
        <f t="shared" si="197"/>
        <v>63</v>
      </c>
      <c r="HO13" s="9">
        <f t="shared" si="198"/>
        <v>0</v>
      </c>
      <c r="HP13" s="9">
        <f t="shared" si="199"/>
        <v>0</v>
      </c>
      <c r="HQ13" s="9">
        <f t="shared" si="200"/>
        <v>0</v>
      </c>
      <c r="HR13" s="9">
        <f t="shared" si="201"/>
        <v>0</v>
      </c>
      <c r="HS13" s="9">
        <f t="shared" si="202"/>
        <v>0</v>
      </c>
      <c r="HT13" s="9">
        <f t="shared" si="203"/>
        <v>0</v>
      </c>
      <c r="HU13" s="9">
        <f t="shared" si="204"/>
        <v>63</v>
      </c>
      <c r="HV13" s="9">
        <f t="shared" si="205"/>
        <v>0</v>
      </c>
      <c r="HW13" s="9">
        <f t="shared" si="206"/>
        <v>0</v>
      </c>
      <c r="HX13" s="9">
        <f t="shared" si="207"/>
        <v>0</v>
      </c>
      <c r="HY13" s="9">
        <f t="shared" si="208"/>
        <v>0</v>
      </c>
      <c r="HZ13" s="9">
        <f t="shared" si="209"/>
        <v>0</v>
      </c>
      <c r="IA13" s="9">
        <f t="shared" si="210"/>
        <v>0</v>
      </c>
      <c r="IB13" s="9">
        <f t="shared" si="211"/>
        <v>0</v>
      </c>
      <c r="IC13" s="9">
        <f t="shared" si="212"/>
        <v>0</v>
      </c>
      <c r="ID13" s="9">
        <f t="shared" si="213"/>
        <v>0</v>
      </c>
      <c r="IE13" s="9">
        <f t="shared" si="214"/>
        <v>0</v>
      </c>
      <c r="IF13" s="9">
        <f t="shared" si="215"/>
        <v>0</v>
      </c>
      <c r="IG13" s="9">
        <f t="shared" si="216"/>
        <v>0</v>
      </c>
      <c r="IH13" s="9">
        <f t="shared" si="217"/>
        <v>0</v>
      </c>
      <c r="II13" s="9">
        <f t="shared" si="218"/>
        <v>0</v>
      </c>
      <c r="IJ13" s="9">
        <f t="shared" si="219"/>
        <v>0</v>
      </c>
      <c r="IK13" s="9">
        <f t="shared" si="220"/>
        <v>0</v>
      </c>
      <c r="IL13" s="9">
        <f t="shared" si="221"/>
        <v>0</v>
      </c>
      <c r="IM13" s="9">
        <f t="shared" si="222"/>
        <v>0</v>
      </c>
      <c r="IN13" s="9">
        <f t="shared" si="223"/>
        <v>0</v>
      </c>
      <c r="IO13" s="9">
        <f t="shared" si="224"/>
        <v>0</v>
      </c>
      <c r="IP13" s="9">
        <f t="shared" si="225"/>
        <v>0</v>
      </c>
      <c r="IQ13" s="9">
        <f t="shared" si="226"/>
        <v>0</v>
      </c>
      <c r="IR13" s="9">
        <f t="shared" si="227"/>
        <v>0</v>
      </c>
      <c r="IS13" s="7"/>
      <c r="IT13" s="7"/>
      <c r="IU13" s="7"/>
      <c r="IV13" s="7"/>
    </row>
    <row r="14" spans="1:256" s="1" customFormat="1" ht="70.5">
      <c r="A14" s="79">
        <v>4</v>
      </c>
      <c r="B14" s="80">
        <v>888</v>
      </c>
      <c r="C14" s="81" t="s">
        <v>92</v>
      </c>
      <c r="D14" s="82" t="s">
        <v>37</v>
      </c>
      <c r="E14" s="83" t="s">
        <v>58</v>
      </c>
      <c r="F14" s="91" t="s">
        <v>93</v>
      </c>
      <c r="G14" s="81" t="s">
        <v>94</v>
      </c>
      <c r="H14" s="80" t="s">
        <v>39</v>
      </c>
      <c r="I14" s="104">
        <v>4</v>
      </c>
      <c r="J14" s="89">
        <f>LOOKUP(I14,{1,2,3,4,5,6,7,8,9,10,11,12,13,14,15,16,17,18,19,20,21},{25,22,20,18,16,15,14,13,12,11,10,9,8,7,6,5,4,3,2,1,0})</f>
        <v>18</v>
      </c>
      <c r="K14" s="104">
        <v>10</v>
      </c>
      <c r="L14" s="113">
        <f>LOOKUP(K14,{1,2,3,4,5,6,7,8,9,10,11,12,13,14,15,16,17,18,19,20,21},{25,22,20,18,16,15,14,13,12,11,10,9,8,7,6,5,4,3,2,1,0})</f>
        <v>11</v>
      </c>
      <c r="M14" s="87">
        <f t="shared" si="0"/>
        <v>29</v>
      </c>
      <c r="N14" s="6" t="e">
        <f>#REF!+#REF!</f>
        <v>#REF!</v>
      </c>
      <c r="O14" s="7"/>
      <c r="P14" s="8"/>
      <c r="Q14" s="7">
        <f t="shared" si="1"/>
        <v>0</v>
      </c>
      <c r="R14" s="7">
        <f t="shared" si="2"/>
        <v>0</v>
      </c>
      <c r="S14" s="7">
        <f t="shared" si="3"/>
        <v>0</v>
      </c>
      <c r="T14" s="7">
        <f t="shared" si="4"/>
        <v>0</v>
      </c>
      <c r="U14" s="7">
        <f t="shared" si="5"/>
        <v>0</v>
      </c>
      <c r="V14" s="7">
        <f t="shared" si="6"/>
        <v>0</v>
      </c>
      <c r="W14" s="7">
        <f t="shared" si="7"/>
        <v>0</v>
      </c>
      <c r="X14" s="7">
        <f t="shared" si="8"/>
        <v>0</v>
      </c>
      <c r="Y14" s="7">
        <f t="shared" si="9"/>
        <v>0</v>
      </c>
      <c r="Z14" s="7">
        <f t="shared" si="10"/>
        <v>0</v>
      </c>
      <c r="AA14" s="7">
        <f t="shared" si="11"/>
        <v>0</v>
      </c>
      <c r="AB14" s="7">
        <f t="shared" si="12"/>
        <v>0</v>
      </c>
      <c r="AC14" s="7">
        <f t="shared" si="13"/>
        <v>0</v>
      </c>
      <c r="AD14" s="7">
        <f t="shared" si="14"/>
        <v>0</v>
      </c>
      <c r="AE14" s="7">
        <f t="shared" si="15"/>
        <v>0</v>
      </c>
      <c r="AF14" s="7">
        <f t="shared" si="16"/>
        <v>0</v>
      </c>
      <c r="AG14" s="7">
        <f t="shared" si="17"/>
        <v>0</v>
      </c>
      <c r="AH14" s="7">
        <f t="shared" si="18"/>
        <v>3</v>
      </c>
      <c r="AI14" s="7">
        <f t="shared" si="19"/>
        <v>0</v>
      </c>
      <c r="AJ14" s="7">
        <f t="shared" si="20"/>
        <v>0</v>
      </c>
      <c r="AK14" s="7">
        <f t="shared" si="21"/>
        <v>0</v>
      </c>
      <c r="AL14" s="7">
        <f t="shared" si="22"/>
        <v>0</v>
      </c>
      <c r="AM14" s="7">
        <f t="shared" si="23"/>
        <v>3</v>
      </c>
      <c r="AN14" s="7">
        <f t="shared" si="24"/>
        <v>0</v>
      </c>
      <c r="AO14" s="7">
        <f t="shared" si="25"/>
        <v>0</v>
      </c>
      <c r="AP14" s="7">
        <f t="shared" si="26"/>
        <v>0</v>
      </c>
      <c r="AQ14" s="7">
        <f t="shared" si="27"/>
        <v>0</v>
      </c>
      <c r="AR14" s="7">
        <f t="shared" si="28"/>
        <v>0</v>
      </c>
      <c r="AS14" s="7">
        <f t="shared" si="29"/>
        <v>0</v>
      </c>
      <c r="AT14" s="7">
        <f t="shared" si="30"/>
        <v>0</v>
      </c>
      <c r="AU14" s="7">
        <f t="shared" si="31"/>
        <v>0</v>
      </c>
      <c r="AV14" s="7">
        <f t="shared" si="32"/>
        <v>0</v>
      </c>
      <c r="AW14" s="7">
        <f t="shared" si="33"/>
        <v>0</v>
      </c>
      <c r="AX14" s="7">
        <f t="shared" si="34"/>
        <v>10</v>
      </c>
      <c r="AY14" s="7">
        <f t="shared" si="35"/>
        <v>0</v>
      </c>
      <c r="AZ14" s="7">
        <f t="shared" si="36"/>
        <v>0</v>
      </c>
      <c r="BA14" s="7">
        <f t="shared" si="37"/>
        <v>0</v>
      </c>
      <c r="BB14" s="7">
        <f t="shared" si="38"/>
        <v>0</v>
      </c>
      <c r="BC14" s="7">
        <f t="shared" si="39"/>
        <v>0</v>
      </c>
      <c r="BD14" s="7">
        <f t="shared" si="40"/>
        <v>0</v>
      </c>
      <c r="BE14" s="7">
        <f t="shared" si="41"/>
        <v>0</v>
      </c>
      <c r="BF14" s="7">
        <f t="shared" si="42"/>
        <v>0</v>
      </c>
      <c r="BG14" s="7">
        <f t="shared" si="43"/>
        <v>0</v>
      </c>
      <c r="BH14" s="7">
        <f t="shared" si="44"/>
        <v>0</v>
      </c>
      <c r="BI14" s="7">
        <f t="shared" si="45"/>
        <v>0</v>
      </c>
      <c r="BJ14" s="7">
        <f t="shared" si="46"/>
        <v>10</v>
      </c>
      <c r="BK14" s="7">
        <f t="shared" si="47"/>
        <v>0</v>
      </c>
      <c r="BL14" s="7">
        <f t="shared" si="48"/>
        <v>0</v>
      </c>
      <c r="BM14" s="7">
        <f t="shared" si="49"/>
        <v>0</v>
      </c>
      <c r="BN14" s="7">
        <f t="shared" si="50"/>
        <v>0</v>
      </c>
      <c r="BO14" s="7">
        <f t="shared" si="51"/>
        <v>0</v>
      </c>
      <c r="BP14" s="7">
        <f t="shared" si="52"/>
        <v>0</v>
      </c>
      <c r="BQ14" s="7">
        <f t="shared" si="53"/>
        <v>0</v>
      </c>
      <c r="BR14" s="7">
        <f t="shared" si="54"/>
        <v>0</v>
      </c>
      <c r="BS14" s="7">
        <f t="shared" si="55"/>
        <v>0</v>
      </c>
      <c r="BT14" s="7">
        <f t="shared" si="56"/>
        <v>0</v>
      </c>
      <c r="BU14" s="7">
        <f t="shared" si="57"/>
        <v>0</v>
      </c>
      <c r="BV14" s="7">
        <f t="shared" si="58"/>
        <v>0</v>
      </c>
      <c r="BW14" s="7">
        <f t="shared" si="59"/>
        <v>0</v>
      </c>
      <c r="BX14" s="7">
        <f t="shared" si="60"/>
        <v>0</v>
      </c>
      <c r="BY14" s="7">
        <f t="shared" si="61"/>
        <v>0</v>
      </c>
      <c r="BZ14" s="7">
        <f t="shared" si="62"/>
        <v>0</v>
      </c>
      <c r="CA14" s="7">
        <f t="shared" si="63"/>
        <v>0</v>
      </c>
      <c r="CB14" s="7">
        <f t="shared" si="64"/>
        <v>23</v>
      </c>
      <c r="CC14" s="7">
        <f t="shared" si="65"/>
        <v>0</v>
      </c>
      <c r="CD14" s="7">
        <f t="shared" si="66"/>
        <v>0</v>
      </c>
      <c r="CE14" s="7">
        <f t="shared" si="67"/>
        <v>0</v>
      </c>
      <c r="CF14" s="7">
        <f t="shared" si="68"/>
        <v>0</v>
      </c>
      <c r="CG14" s="7">
        <f t="shared" si="69"/>
        <v>0</v>
      </c>
      <c r="CH14" s="7">
        <f t="shared" si="70"/>
        <v>0</v>
      </c>
      <c r="CI14" s="7">
        <f t="shared" si="71"/>
        <v>0</v>
      </c>
      <c r="CJ14" s="7">
        <f t="shared" si="72"/>
        <v>0</v>
      </c>
      <c r="CK14" s="7">
        <f t="shared" si="73"/>
        <v>0</v>
      </c>
      <c r="CL14" s="7">
        <f t="shared" si="74"/>
        <v>0</v>
      </c>
      <c r="CM14" s="7">
        <f t="shared" si="75"/>
        <v>0</v>
      </c>
      <c r="CN14" s="7">
        <f t="shared" si="76"/>
        <v>0</v>
      </c>
      <c r="CO14" s="7">
        <f t="shared" si="77"/>
        <v>0</v>
      </c>
      <c r="CP14" s="7">
        <f t="shared" si="78"/>
        <v>0</v>
      </c>
      <c r="CQ14" s="7">
        <f t="shared" si="79"/>
        <v>0</v>
      </c>
      <c r="CR14" s="7">
        <f t="shared" si="80"/>
        <v>0</v>
      </c>
      <c r="CS14" s="7">
        <f t="shared" si="81"/>
        <v>0</v>
      </c>
      <c r="CT14" s="7">
        <f t="shared" si="82"/>
        <v>0</v>
      </c>
      <c r="CU14" s="7">
        <f t="shared" si="83"/>
        <v>0</v>
      </c>
      <c r="CV14" s="7">
        <f t="shared" si="84"/>
        <v>0</v>
      </c>
      <c r="CW14" s="7">
        <f t="shared" si="85"/>
        <v>0</v>
      </c>
      <c r="CX14" s="7">
        <f t="shared" si="86"/>
        <v>0</v>
      </c>
      <c r="CY14" s="7">
        <f t="shared" si="87"/>
        <v>0</v>
      </c>
      <c r="CZ14" s="7">
        <f t="shared" si="88"/>
        <v>0</v>
      </c>
      <c r="DA14" s="7">
        <f t="shared" si="89"/>
        <v>23</v>
      </c>
      <c r="DB14" s="7">
        <f t="shared" si="90"/>
        <v>0</v>
      </c>
      <c r="DC14" s="7">
        <f t="shared" si="91"/>
        <v>0</v>
      </c>
      <c r="DD14" s="7">
        <f t="shared" si="92"/>
        <v>0</v>
      </c>
      <c r="DE14" s="7">
        <f t="shared" si="93"/>
        <v>0</v>
      </c>
      <c r="DF14" s="7">
        <f t="shared" si="94"/>
        <v>0</v>
      </c>
      <c r="DG14" s="7">
        <f t="shared" si="95"/>
        <v>0</v>
      </c>
      <c r="DH14" s="7">
        <f t="shared" si="96"/>
        <v>0</v>
      </c>
      <c r="DI14" s="7">
        <f t="shared" si="97"/>
        <v>0</v>
      </c>
      <c r="DJ14" s="7">
        <f t="shared" si="98"/>
        <v>0</v>
      </c>
      <c r="DK14" s="7">
        <f t="shared" si="99"/>
        <v>0</v>
      </c>
      <c r="DL14" s="7">
        <f t="shared" si="100"/>
        <v>30</v>
      </c>
      <c r="DM14" s="7">
        <f t="shared" si="101"/>
        <v>0</v>
      </c>
      <c r="DN14" s="7">
        <f t="shared" si="102"/>
        <v>0</v>
      </c>
      <c r="DO14" s="7">
        <f t="shared" si="103"/>
        <v>0</v>
      </c>
      <c r="DP14" s="7">
        <f t="shared" si="104"/>
        <v>0</v>
      </c>
      <c r="DQ14" s="7">
        <f t="shared" si="105"/>
        <v>0</v>
      </c>
      <c r="DR14" s="7">
        <f t="shared" si="106"/>
        <v>0</v>
      </c>
      <c r="DS14" s="7">
        <f t="shared" si="107"/>
        <v>0</v>
      </c>
      <c r="DT14" s="7">
        <f t="shared" si="108"/>
        <v>0</v>
      </c>
      <c r="DU14" s="7">
        <f t="shared" si="109"/>
        <v>0</v>
      </c>
      <c r="DV14" s="7">
        <f t="shared" si="110"/>
        <v>0</v>
      </c>
      <c r="DW14" s="7">
        <f t="shared" si="111"/>
        <v>0</v>
      </c>
      <c r="DX14" s="7">
        <f t="shared" si="112"/>
        <v>0</v>
      </c>
      <c r="DY14" s="7">
        <f t="shared" si="113"/>
        <v>0</v>
      </c>
      <c r="DZ14" s="7">
        <f t="shared" si="114"/>
        <v>0</v>
      </c>
      <c r="EA14" s="7">
        <f t="shared" si="115"/>
        <v>0</v>
      </c>
      <c r="EB14" s="7">
        <f t="shared" si="116"/>
        <v>0</v>
      </c>
      <c r="EC14" s="7">
        <f t="shared" si="117"/>
        <v>0</v>
      </c>
      <c r="ED14" s="7">
        <f t="shared" si="118"/>
        <v>0</v>
      </c>
      <c r="EE14" s="7">
        <f t="shared" si="119"/>
        <v>0</v>
      </c>
      <c r="EF14" s="7">
        <f t="shared" si="120"/>
        <v>0</v>
      </c>
      <c r="EG14" s="7">
        <f t="shared" si="121"/>
        <v>0</v>
      </c>
      <c r="EH14" s="7">
        <f t="shared" si="122"/>
        <v>0</v>
      </c>
      <c r="EI14" s="7">
        <f t="shared" si="123"/>
        <v>0</v>
      </c>
      <c r="EJ14" s="7">
        <f t="shared" si="124"/>
        <v>0</v>
      </c>
      <c r="EK14" s="7">
        <f t="shared" si="125"/>
        <v>0</v>
      </c>
      <c r="EL14" s="7">
        <f t="shared" si="126"/>
        <v>0</v>
      </c>
      <c r="EM14" s="7">
        <f t="shared" si="127"/>
        <v>0</v>
      </c>
      <c r="EN14" s="7">
        <f t="shared" si="128"/>
        <v>0</v>
      </c>
      <c r="EO14" s="7">
        <f t="shared" si="129"/>
        <v>0</v>
      </c>
      <c r="EP14" s="7">
        <f t="shared" si="130"/>
        <v>0</v>
      </c>
      <c r="EQ14" s="7">
        <f t="shared" si="131"/>
        <v>0</v>
      </c>
      <c r="ER14" s="7">
        <f t="shared" si="132"/>
        <v>30</v>
      </c>
      <c r="ES14" s="7"/>
      <c r="ET14" s="7">
        <f t="shared" si="133"/>
        <v>18</v>
      </c>
      <c r="EU14" s="7">
        <f t="shared" si="134"/>
        <v>11</v>
      </c>
      <c r="EV14" s="7"/>
      <c r="EW14" s="7">
        <f t="shared" si="135"/>
        <v>11</v>
      </c>
      <c r="EX14" s="7" t="e">
        <f>IF(M14=#REF!,IF(L14&lt;#REF!,#REF!,FB14),#REF!)</f>
        <v>#REF!</v>
      </c>
      <c r="EY14" s="7" t="e">
        <f>IF(M14=#REF!,IF(L14&lt;#REF!,0,1))</f>
        <v>#REF!</v>
      </c>
      <c r="EZ14" s="7" t="e">
        <f>IF(AND(EW14&gt;=21,EW14&lt;&gt;0),EW14,IF(M14&lt;#REF!,"СТОП",EX14+EY14))</f>
        <v>#REF!</v>
      </c>
      <c r="FA14" s="7"/>
      <c r="FB14" s="7">
        <v>15</v>
      </c>
      <c r="FC14" s="7">
        <v>16</v>
      </c>
      <c r="FD14" s="7"/>
      <c r="FE14" s="9">
        <f t="shared" si="136"/>
        <v>0</v>
      </c>
      <c r="FF14" s="9">
        <f t="shared" si="137"/>
        <v>0</v>
      </c>
      <c r="FG14" s="9">
        <f t="shared" si="138"/>
        <v>0</v>
      </c>
      <c r="FH14" s="9">
        <f t="shared" si="139"/>
        <v>0</v>
      </c>
      <c r="FI14" s="9">
        <f t="shared" si="140"/>
        <v>0</v>
      </c>
      <c r="FJ14" s="9">
        <f t="shared" si="141"/>
        <v>0</v>
      </c>
      <c r="FK14" s="9">
        <f t="shared" si="142"/>
        <v>0</v>
      </c>
      <c r="FL14" s="9">
        <f t="shared" si="143"/>
        <v>0</v>
      </c>
      <c r="FM14" s="9">
        <f t="shared" si="144"/>
        <v>0</v>
      </c>
      <c r="FN14" s="9">
        <f t="shared" si="145"/>
        <v>0</v>
      </c>
      <c r="FO14" s="9">
        <f t="shared" si="146"/>
        <v>0</v>
      </c>
      <c r="FP14" s="9">
        <f t="shared" si="147"/>
        <v>0</v>
      </c>
      <c r="FQ14" s="9">
        <f t="shared" si="148"/>
        <v>0</v>
      </c>
      <c r="FR14" s="9">
        <f t="shared" si="149"/>
        <v>0</v>
      </c>
      <c r="FS14" s="9">
        <f t="shared" si="150"/>
        <v>0</v>
      </c>
      <c r="FT14" s="9">
        <f t="shared" si="151"/>
        <v>0</v>
      </c>
      <c r="FU14" s="9">
        <f t="shared" si="152"/>
        <v>0</v>
      </c>
      <c r="FV14" s="9">
        <f t="shared" si="153"/>
        <v>3</v>
      </c>
      <c r="FW14" s="9">
        <f t="shared" si="154"/>
        <v>0</v>
      </c>
      <c r="FX14" s="9">
        <f t="shared" si="155"/>
        <v>0</v>
      </c>
      <c r="FY14" s="9">
        <f t="shared" si="156"/>
        <v>0</v>
      </c>
      <c r="FZ14" s="9">
        <f t="shared" si="157"/>
        <v>0</v>
      </c>
      <c r="GA14" s="9">
        <f t="shared" si="158"/>
        <v>3</v>
      </c>
      <c r="GB14" s="9">
        <f t="shared" si="159"/>
        <v>0</v>
      </c>
      <c r="GC14" s="9">
        <f t="shared" si="160"/>
        <v>0</v>
      </c>
      <c r="GD14" s="9">
        <f t="shared" si="161"/>
        <v>0</v>
      </c>
      <c r="GE14" s="9">
        <f t="shared" si="162"/>
        <v>0</v>
      </c>
      <c r="GF14" s="9">
        <f t="shared" si="163"/>
        <v>0</v>
      </c>
      <c r="GG14" s="9">
        <f t="shared" si="164"/>
        <v>0</v>
      </c>
      <c r="GH14" s="9">
        <f t="shared" si="165"/>
        <v>0</v>
      </c>
      <c r="GI14" s="9">
        <f t="shared" si="166"/>
        <v>0</v>
      </c>
      <c r="GJ14" s="9">
        <f t="shared" si="167"/>
        <v>0</v>
      </c>
      <c r="GK14" s="9">
        <f t="shared" si="168"/>
        <v>0</v>
      </c>
      <c r="GL14" s="9">
        <f t="shared" si="169"/>
        <v>10</v>
      </c>
      <c r="GM14" s="9">
        <f t="shared" si="170"/>
        <v>0</v>
      </c>
      <c r="GN14" s="9">
        <f t="shared" si="171"/>
        <v>0</v>
      </c>
      <c r="GO14" s="9">
        <f t="shared" si="172"/>
        <v>0</v>
      </c>
      <c r="GP14" s="9">
        <f t="shared" si="173"/>
        <v>0</v>
      </c>
      <c r="GQ14" s="9">
        <f t="shared" si="174"/>
        <v>0</v>
      </c>
      <c r="GR14" s="9">
        <f t="shared" si="175"/>
        <v>0</v>
      </c>
      <c r="GS14" s="9">
        <f t="shared" si="176"/>
        <v>0</v>
      </c>
      <c r="GT14" s="9">
        <f t="shared" si="177"/>
        <v>0</v>
      </c>
      <c r="GU14" s="9">
        <f t="shared" si="178"/>
        <v>0</v>
      </c>
      <c r="GV14" s="9">
        <f t="shared" si="179"/>
        <v>0</v>
      </c>
      <c r="GW14" s="9">
        <f t="shared" si="180"/>
        <v>0</v>
      </c>
      <c r="GX14" s="9">
        <f t="shared" si="181"/>
        <v>10</v>
      </c>
      <c r="GY14" s="9">
        <f t="shared" si="182"/>
        <v>0</v>
      </c>
      <c r="GZ14" s="9">
        <f t="shared" si="183"/>
        <v>0</v>
      </c>
      <c r="HA14" s="9">
        <f t="shared" si="184"/>
        <v>0</v>
      </c>
      <c r="HB14" s="9">
        <f t="shared" si="185"/>
        <v>0</v>
      </c>
      <c r="HC14" s="9">
        <f t="shared" si="186"/>
        <v>0</v>
      </c>
      <c r="HD14" s="9">
        <f t="shared" si="187"/>
        <v>0</v>
      </c>
      <c r="HE14" s="9">
        <f t="shared" si="188"/>
        <v>0</v>
      </c>
      <c r="HF14" s="9">
        <f t="shared" si="189"/>
        <v>0</v>
      </c>
      <c r="HG14" s="9">
        <f t="shared" si="190"/>
        <v>0</v>
      </c>
      <c r="HH14" s="9">
        <f t="shared" si="191"/>
        <v>0</v>
      </c>
      <c r="HI14" s="9">
        <f t="shared" si="192"/>
        <v>0</v>
      </c>
      <c r="HJ14" s="9">
        <f t="shared" si="193"/>
        <v>0</v>
      </c>
      <c r="HK14" s="9">
        <f t="shared" si="194"/>
        <v>0</v>
      </c>
      <c r="HL14" s="9">
        <f t="shared" si="195"/>
        <v>0</v>
      </c>
      <c r="HM14" s="9">
        <f t="shared" si="196"/>
        <v>0</v>
      </c>
      <c r="HN14" s="9">
        <f t="shared" si="197"/>
        <v>0</v>
      </c>
      <c r="HO14" s="9">
        <f t="shared" si="198"/>
        <v>0</v>
      </c>
      <c r="HP14" s="9">
        <f t="shared" si="199"/>
        <v>58</v>
      </c>
      <c r="HQ14" s="9">
        <f t="shared" si="200"/>
        <v>0</v>
      </c>
      <c r="HR14" s="9">
        <f t="shared" si="201"/>
        <v>0</v>
      </c>
      <c r="HS14" s="9">
        <f t="shared" si="202"/>
        <v>0</v>
      </c>
      <c r="HT14" s="9">
        <f t="shared" si="203"/>
        <v>0</v>
      </c>
      <c r="HU14" s="9">
        <f t="shared" si="204"/>
        <v>58</v>
      </c>
      <c r="HV14" s="9">
        <f t="shared" si="205"/>
        <v>0</v>
      </c>
      <c r="HW14" s="9">
        <f t="shared" si="206"/>
        <v>0</v>
      </c>
      <c r="HX14" s="9">
        <f t="shared" si="207"/>
        <v>0</v>
      </c>
      <c r="HY14" s="9">
        <f t="shared" si="208"/>
        <v>0</v>
      </c>
      <c r="HZ14" s="9">
        <f t="shared" si="209"/>
        <v>0</v>
      </c>
      <c r="IA14" s="9">
        <f t="shared" si="210"/>
        <v>0</v>
      </c>
      <c r="IB14" s="9">
        <f t="shared" si="211"/>
        <v>0</v>
      </c>
      <c r="IC14" s="9">
        <f t="shared" si="212"/>
        <v>0</v>
      </c>
      <c r="ID14" s="9">
        <f t="shared" si="213"/>
        <v>0</v>
      </c>
      <c r="IE14" s="9">
        <f t="shared" si="214"/>
        <v>0</v>
      </c>
      <c r="IF14" s="9">
        <f t="shared" si="215"/>
        <v>75</v>
      </c>
      <c r="IG14" s="9">
        <f t="shared" si="216"/>
        <v>0</v>
      </c>
      <c r="IH14" s="9">
        <f t="shared" si="217"/>
        <v>0</v>
      </c>
      <c r="II14" s="9">
        <f t="shared" si="218"/>
        <v>0</v>
      </c>
      <c r="IJ14" s="9">
        <f t="shared" si="219"/>
        <v>0</v>
      </c>
      <c r="IK14" s="9">
        <f t="shared" si="220"/>
        <v>0</v>
      </c>
      <c r="IL14" s="9">
        <f t="shared" si="221"/>
        <v>0</v>
      </c>
      <c r="IM14" s="9">
        <f t="shared" si="222"/>
        <v>0</v>
      </c>
      <c r="IN14" s="9">
        <f t="shared" si="223"/>
        <v>0</v>
      </c>
      <c r="IO14" s="9">
        <f t="shared" si="224"/>
        <v>0</v>
      </c>
      <c r="IP14" s="9">
        <f t="shared" si="225"/>
        <v>0</v>
      </c>
      <c r="IQ14" s="9">
        <f t="shared" si="226"/>
        <v>0</v>
      </c>
      <c r="IR14" s="9">
        <f t="shared" si="227"/>
        <v>75</v>
      </c>
      <c r="IS14" s="7"/>
      <c r="IT14" s="7"/>
      <c r="IU14" s="7"/>
      <c r="IV14" s="7"/>
    </row>
    <row r="15" spans="1:256" s="1" customFormat="1" ht="141">
      <c r="A15" s="79">
        <v>5</v>
      </c>
      <c r="B15" s="80">
        <v>74</v>
      </c>
      <c r="C15" s="81" t="s">
        <v>80</v>
      </c>
      <c r="D15" s="80" t="s">
        <v>37</v>
      </c>
      <c r="E15" s="83" t="s">
        <v>58</v>
      </c>
      <c r="F15" s="91" t="s">
        <v>61</v>
      </c>
      <c r="G15" s="81" t="s">
        <v>42</v>
      </c>
      <c r="H15" s="80" t="s">
        <v>62</v>
      </c>
      <c r="I15" s="104">
        <v>6</v>
      </c>
      <c r="J15" s="89">
        <f>LOOKUP(I15,{1,2,3,4,5,6,7,8,9,10,11,12,13,14,15,16,17,18,19,20,21},{25,22,20,18,16,15,14,13,12,11,10,9,8,7,6,5,4,3,2,1,0})</f>
        <v>15</v>
      </c>
      <c r="K15" s="104">
        <v>9</v>
      </c>
      <c r="L15" s="113">
        <f>LOOKUP(K15,{1,2,3,4,5,6,7,8,9,10,11,12,13,14,15,16,17,18,19,20,21},{25,22,20,18,16,15,14,13,12,11,10,9,8,7,6,5,4,3,2,1,0})</f>
        <v>12</v>
      </c>
      <c r="M15" s="87">
        <f t="shared" si="0"/>
        <v>27</v>
      </c>
      <c r="N15" s="6" t="e">
        <f>#REF!+#REF!</f>
        <v>#REF!</v>
      </c>
      <c r="O15" s="7"/>
      <c r="P15" s="8"/>
      <c r="Q15" s="7">
        <f t="shared" si="1"/>
        <v>0</v>
      </c>
      <c r="R15" s="7">
        <f t="shared" si="2"/>
        <v>0</v>
      </c>
      <c r="S15" s="7">
        <f t="shared" si="3"/>
        <v>0</v>
      </c>
      <c r="T15" s="7">
        <f t="shared" si="4"/>
        <v>0</v>
      </c>
      <c r="U15" s="7">
        <f t="shared" si="5"/>
        <v>0</v>
      </c>
      <c r="V15" s="7">
        <f t="shared" si="6"/>
        <v>0</v>
      </c>
      <c r="W15" s="7">
        <f t="shared" si="7"/>
        <v>0</v>
      </c>
      <c r="X15" s="7">
        <f t="shared" si="8"/>
        <v>0</v>
      </c>
      <c r="Y15" s="7">
        <f t="shared" si="9"/>
        <v>0</v>
      </c>
      <c r="Z15" s="7">
        <f t="shared" si="10"/>
        <v>0</v>
      </c>
      <c r="AA15" s="7">
        <f t="shared" si="11"/>
        <v>0</v>
      </c>
      <c r="AB15" s="7">
        <f t="shared" si="12"/>
        <v>0</v>
      </c>
      <c r="AC15" s="7">
        <f t="shared" si="13"/>
        <v>0</v>
      </c>
      <c r="AD15" s="7">
        <f t="shared" si="14"/>
        <v>0</v>
      </c>
      <c r="AE15" s="7">
        <f t="shared" si="15"/>
        <v>6</v>
      </c>
      <c r="AF15" s="7">
        <f t="shared" si="16"/>
        <v>0</v>
      </c>
      <c r="AG15" s="7">
        <f t="shared" si="17"/>
        <v>0</v>
      </c>
      <c r="AH15" s="7">
        <f t="shared" si="18"/>
        <v>0</v>
      </c>
      <c r="AI15" s="7">
        <f t="shared" si="19"/>
        <v>0</v>
      </c>
      <c r="AJ15" s="7">
        <f t="shared" si="20"/>
        <v>0</v>
      </c>
      <c r="AK15" s="7">
        <f t="shared" si="21"/>
        <v>0</v>
      </c>
      <c r="AL15" s="7">
        <f t="shared" si="22"/>
        <v>0</v>
      </c>
      <c r="AM15" s="7">
        <f t="shared" si="23"/>
        <v>6</v>
      </c>
      <c r="AN15" s="7">
        <f t="shared" si="24"/>
        <v>0</v>
      </c>
      <c r="AO15" s="7">
        <f t="shared" si="25"/>
        <v>0</v>
      </c>
      <c r="AP15" s="7">
        <f t="shared" si="26"/>
        <v>0</v>
      </c>
      <c r="AQ15" s="7">
        <f t="shared" si="27"/>
        <v>0</v>
      </c>
      <c r="AR15" s="7">
        <f t="shared" si="28"/>
        <v>0</v>
      </c>
      <c r="AS15" s="7">
        <f t="shared" si="29"/>
        <v>0</v>
      </c>
      <c r="AT15" s="7">
        <f t="shared" si="30"/>
        <v>0</v>
      </c>
      <c r="AU15" s="7">
        <f t="shared" si="31"/>
        <v>0</v>
      </c>
      <c r="AV15" s="7">
        <f t="shared" si="32"/>
        <v>0</v>
      </c>
      <c r="AW15" s="7">
        <f t="shared" si="33"/>
        <v>0</v>
      </c>
      <c r="AX15" s="7">
        <f t="shared" si="34"/>
        <v>0</v>
      </c>
      <c r="AY15" s="7">
        <f t="shared" si="35"/>
        <v>9</v>
      </c>
      <c r="AZ15" s="7">
        <f t="shared" si="36"/>
        <v>0</v>
      </c>
      <c r="BA15" s="7">
        <f t="shared" si="37"/>
        <v>0</v>
      </c>
      <c r="BB15" s="7">
        <f t="shared" si="38"/>
        <v>0</v>
      </c>
      <c r="BC15" s="7">
        <f t="shared" si="39"/>
        <v>0</v>
      </c>
      <c r="BD15" s="7">
        <f t="shared" si="40"/>
        <v>0</v>
      </c>
      <c r="BE15" s="7">
        <f t="shared" si="41"/>
        <v>0</v>
      </c>
      <c r="BF15" s="7">
        <f t="shared" si="42"/>
        <v>0</v>
      </c>
      <c r="BG15" s="7">
        <f t="shared" si="43"/>
        <v>0</v>
      </c>
      <c r="BH15" s="7">
        <f t="shared" si="44"/>
        <v>0</v>
      </c>
      <c r="BI15" s="7">
        <f t="shared" si="45"/>
        <v>0</v>
      </c>
      <c r="BJ15" s="7">
        <f t="shared" si="46"/>
        <v>9</v>
      </c>
      <c r="BK15" s="7">
        <f t="shared" si="47"/>
        <v>0</v>
      </c>
      <c r="BL15" s="7">
        <f t="shared" si="48"/>
        <v>0</v>
      </c>
      <c r="BM15" s="7">
        <f t="shared" si="49"/>
        <v>0</v>
      </c>
      <c r="BN15" s="7">
        <f t="shared" si="50"/>
        <v>0</v>
      </c>
      <c r="BO15" s="7">
        <f t="shared" si="51"/>
        <v>0</v>
      </c>
      <c r="BP15" s="7">
        <f t="shared" si="52"/>
        <v>0</v>
      </c>
      <c r="BQ15" s="7">
        <f t="shared" si="53"/>
        <v>0</v>
      </c>
      <c r="BR15" s="7">
        <f t="shared" si="54"/>
        <v>0</v>
      </c>
      <c r="BS15" s="7">
        <f t="shared" si="55"/>
        <v>0</v>
      </c>
      <c r="BT15" s="7">
        <f t="shared" si="56"/>
        <v>0</v>
      </c>
      <c r="BU15" s="7">
        <f t="shared" si="57"/>
        <v>0</v>
      </c>
      <c r="BV15" s="7">
        <f t="shared" si="58"/>
        <v>0</v>
      </c>
      <c r="BW15" s="7">
        <f t="shared" si="59"/>
        <v>0</v>
      </c>
      <c r="BX15" s="7">
        <f t="shared" si="60"/>
        <v>0</v>
      </c>
      <c r="BY15" s="7">
        <f t="shared" si="61"/>
        <v>26</v>
      </c>
      <c r="BZ15" s="7">
        <f t="shared" si="62"/>
        <v>0</v>
      </c>
      <c r="CA15" s="7">
        <f t="shared" si="63"/>
        <v>0</v>
      </c>
      <c r="CB15" s="7">
        <f t="shared" si="64"/>
        <v>0</v>
      </c>
      <c r="CC15" s="7">
        <f t="shared" si="65"/>
        <v>0</v>
      </c>
      <c r="CD15" s="7">
        <f t="shared" si="66"/>
        <v>0</v>
      </c>
      <c r="CE15" s="7">
        <f t="shared" si="67"/>
        <v>0</v>
      </c>
      <c r="CF15" s="7">
        <f t="shared" si="68"/>
        <v>0</v>
      </c>
      <c r="CG15" s="7">
        <f t="shared" si="69"/>
        <v>0</v>
      </c>
      <c r="CH15" s="7">
        <f t="shared" si="70"/>
        <v>0</v>
      </c>
      <c r="CI15" s="7">
        <f t="shared" si="71"/>
        <v>0</v>
      </c>
      <c r="CJ15" s="7">
        <f t="shared" si="72"/>
        <v>0</v>
      </c>
      <c r="CK15" s="7">
        <f t="shared" si="73"/>
        <v>0</v>
      </c>
      <c r="CL15" s="7">
        <f t="shared" si="74"/>
        <v>0</v>
      </c>
      <c r="CM15" s="7">
        <f t="shared" si="75"/>
        <v>0</v>
      </c>
      <c r="CN15" s="7">
        <f t="shared" si="76"/>
        <v>0</v>
      </c>
      <c r="CO15" s="7">
        <f t="shared" si="77"/>
        <v>0</v>
      </c>
      <c r="CP15" s="7">
        <f t="shared" si="78"/>
        <v>0</v>
      </c>
      <c r="CQ15" s="7">
        <f t="shared" si="79"/>
        <v>0</v>
      </c>
      <c r="CR15" s="7">
        <f t="shared" si="80"/>
        <v>0</v>
      </c>
      <c r="CS15" s="7">
        <f t="shared" si="81"/>
        <v>0</v>
      </c>
      <c r="CT15" s="7">
        <f t="shared" si="82"/>
        <v>0</v>
      </c>
      <c r="CU15" s="7">
        <f t="shared" si="83"/>
        <v>0</v>
      </c>
      <c r="CV15" s="7">
        <f t="shared" si="84"/>
        <v>0</v>
      </c>
      <c r="CW15" s="7">
        <f t="shared" si="85"/>
        <v>0</v>
      </c>
      <c r="CX15" s="7">
        <f t="shared" si="86"/>
        <v>0</v>
      </c>
      <c r="CY15" s="7">
        <f t="shared" si="87"/>
        <v>0</v>
      </c>
      <c r="CZ15" s="7">
        <f t="shared" si="88"/>
        <v>0</v>
      </c>
      <c r="DA15" s="7">
        <f t="shared" si="89"/>
        <v>26</v>
      </c>
      <c r="DB15" s="7">
        <f t="shared" si="90"/>
        <v>0</v>
      </c>
      <c r="DC15" s="7">
        <f t="shared" si="91"/>
        <v>0</v>
      </c>
      <c r="DD15" s="7">
        <f t="shared" si="92"/>
        <v>0</v>
      </c>
      <c r="DE15" s="7">
        <f t="shared" si="93"/>
        <v>0</v>
      </c>
      <c r="DF15" s="7">
        <f t="shared" si="94"/>
        <v>0</v>
      </c>
      <c r="DG15" s="7">
        <f t="shared" si="95"/>
        <v>0</v>
      </c>
      <c r="DH15" s="7">
        <f t="shared" si="96"/>
        <v>0</v>
      </c>
      <c r="DI15" s="7">
        <f t="shared" si="97"/>
        <v>0</v>
      </c>
      <c r="DJ15" s="7">
        <f t="shared" si="98"/>
        <v>0</v>
      </c>
      <c r="DK15" s="7">
        <f t="shared" si="99"/>
        <v>0</v>
      </c>
      <c r="DL15" s="7">
        <f t="shared" si="100"/>
        <v>0</v>
      </c>
      <c r="DM15" s="7">
        <f t="shared" si="101"/>
        <v>29</v>
      </c>
      <c r="DN15" s="7">
        <f t="shared" si="102"/>
        <v>0</v>
      </c>
      <c r="DO15" s="7">
        <f t="shared" si="103"/>
        <v>0</v>
      </c>
      <c r="DP15" s="7">
        <f t="shared" si="104"/>
        <v>0</v>
      </c>
      <c r="DQ15" s="7">
        <f t="shared" si="105"/>
        <v>0</v>
      </c>
      <c r="DR15" s="7">
        <f t="shared" si="106"/>
        <v>0</v>
      </c>
      <c r="DS15" s="7">
        <f t="shared" si="107"/>
        <v>0</v>
      </c>
      <c r="DT15" s="7">
        <f t="shared" si="108"/>
        <v>0</v>
      </c>
      <c r="DU15" s="7">
        <f t="shared" si="109"/>
        <v>0</v>
      </c>
      <c r="DV15" s="7">
        <f t="shared" si="110"/>
        <v>0</v>
      </c>
      <c r="DW15" s="7">
        <f t="shared" si="111"/>
        <v>0</v>
      </c>
      <c r="DX15" s="7">
        <f t="shared" si="112"/>
        <v>0</v>
      </c>
      <c r="DY15" s="7">
        <f t="shared" si="113"/>
        <v>0</v>
      </c>
      <c r="DZ15" s="7">
        <f t="shared" si="114"/>
        <v>0</v>
      </c>
      <c r="EA15" s="7">
        <f t="shared" si="115"/>
        <v>0</v>
      </c>
      <c r="EB15" s="7">
        <f t="shared" si="116"/>
        <v>0</v>
      </c>
      <c r="EC15" s="7">
        <f t="shared" si="117"/>
        <v>0</v>
      </c>
      <c r="ED15" s="7">
        <f t="shared" si="118"/>
        <v>0</v>
      </c>
      <c r="EE15" s="7">
        <f t="shared" si="119"/>
        <v>0</v>
      </c>
      <c r="EF15" s="7">
        <f t="shared" si="120"/>
        <v>0</v>
      </c>
      <c r="EG15" s="7">
        <f t="shared" si="121"/>
        <v>0</v>
      </c>
      <c r="EH15" s="7">
        <f t="shared" si="122"/>
        <v>0</v>
      </c>
      <c r="EI15" s="7">
        <f t="shared" si="123"/>
        <v>0</v>
      </c>
      <c r="EJ15" s="7">
        <f t="shared" si="124"/>
        <v>0</v>
      </c>
      <c r="EK15" s="7">
        <f t="shared" si="125"/>
        <v>0</v>
      </c>
      <c r="EL15" s="7">
        <f t="shared" si="126"/>
        <v>0</v>
      </c>
      <c r="EM15" s="7">
        <f t="shared" si="127"/>
        <v>0</v>
      </c>
      <c r="EN15" s="7">
        <f t="shared" si="128"/>
        <v>0</v>
      </c>
      <c r="EO15" s="7">
        <f t="shared" si="129"/>
        <v>0</v>
      </c>
      <c r="EP15" s="7">
        <f t="shared" si="130"/>
        <v>0</v>
      </c>
      <c r="EQ15" s="7">
        <f t="shared" si="131"/>
        <v>0</v>
      </c>
      <c r="ER15" s="7">
        <f t="shared" si="132"/>
        <v>29</v>
      </c>
      <c r="ES15" s="7"/>
      <c r="ET15" s="7">
        <f t="shared" si="133"/>
        <v>15</v>
      </c>
      <c r="EU15" s="7">
        <f t="shared" si="134"/>
        <v>12</v>
      </c>
      <c r="EV15" s="7"/>
      <c r="EW15" s="7">
        <f t="shared" si="135"/>
        <v>12</v>
      </c>
      <c r="EX15" s="7" t="e">
        <f>IF(M15=#REF!,IF(L15&lt;#REF!,#REF!,FB15),#REF!)</f>
        <v>#REF!</v>
      </c>
      <c r="EY15" s="7" t="e">
        <f>IF(M15=#REF!,IF(L15&lt;#REF!,0,1))</f>
        <v>#REF!</v>
      </c>
      <c r="EZ15" s="7" t="e">
        <f>IF(AND(EW15&gt;=21,EW15&lt;&gt;0),EW15,IF(M15&lt;#REF!,"СТОП",EX15+EY15))</f>
        <v>#REF!</v>
      </c>
      <c r="FA15" s="7"/>
      <c r="FB15" s="7">
        <v>15</v>
      </c>
      <c r="FC15" s="7">
        <v>16</v>
      </c>
      <c r="FD15" s="7"/>
      <c r="FE15" s="9">
        <f t="shared" si="136"/>
        <v>0</v>
      </c>
      <c r="FF15" s="9">
        <f t="shared" si="137"/>
        <v>0</v>
      </c>
      <c r="FG15" s="9">
        <f t="shared" si="138"/>
        <v>0</v>
      </c>
      <c r="FH15" s="9">
        <f t="shared" si="139"/>
        <v>0</v>
      </c>
      <c r="FI15" s="9">
        <f t="shared" si="140"/>
        <v>0</v>
      </c>
      <c r="FJ15" s="9">
        <f t="shared" si="141"/>
        <v>0</v>
      </c>
      <c r="FK15" s="9">
        <f t="shared" si="142"/>
        <v>0</v>
      </c>
      <c r="FL15" s="9">
        <f t="shared" si="143"/>
        <v>0</v>
      </c>
      <c r="FM15" s="9">
        <f t="shared" si="144"/>
        <v>0</v>
      </c>
      <c r="FN15" s="9">
        <f t="shared" si="145"/>
        <v>0</v>
      </c>
      <c r="FO15" s="9">
        <f t="shared" si="146"/>
        <v>0</v>
      </c>
      <c r="FP15" s="9">
        <f t="shared" si="147"/>
        <v>0</v>
      </c>
      <c r="FQ15" s="9">
        <f t="shared" si="148"/>
        <v>0</v>
      </c>
      <c r="FR15" s="9">
        <f t="shared" si="149"/>
        <v>0</v>
      </c>
      <c r="FS15" s="9">
        <f t="shared" si="150"/>
        <v>6</v>
      </c>
      <c r="FT15" s="9">
        <f t="shared" si="151"/>
        <v>0</v>
      </c>
      <c r="FU15" s="9">
        <f t="shared" si="152"/>
        <v>0</v>
      </c>
      <c r="FV15" s="9">
        <f t="shared" si="153"/>
        <v>0</v>
      </c>
      <c r="FW15" s="9">
        <f t="shared" si="154"/>
        <v>0</v>
      </c>
      <c r="FX15" s="9">
        <f t="shared" si="155"/>
        <v>0</v>
      </c>
      <c r="FY15" s="9">
        <f t="shared" si="156"/>
        <v>0</v>
      </c>
      <c r="FZ15" s="9">
        <f t="shared" si="157"/>
        <v>0</v>
      </c>
      <c r="GA15" s="9">
        <f t="shared" si="158"/>
        <v>6</v>
      </c>
      <c r="GB15" s="9">
        <f t="shared" si="159"/>
        <v>0</v>
      </c>
      <c r="GC15" s="9">
        <f t="shared" si="160"/>
        <v>0</v>
      </c>
      <c r="GD15" s="9">
        <f t="shared" si="161"/>
        <v>0</v>
      </c>
      <c r="GE15" s="9">
        <f t="shared" si="162"/>
        <v>0</v>
      </c>
      <c r="GF15" s="9">
        <f t="shared" si="163"/>
        <v>0</v>
      </c>
      <c r="GG15" s="9">
        <f t="shared" si="164"/>
        <v>0</v>
      </c>
      <c r="GH15" s="9">
        <f t="shared" si="165"/>
        <v>0</v>
      </c>
      <c r="GI15" s="9">
        <f t="shared" si="166"/>
        <v>0</v>
      </c>
      <c r="GJ15" s="9">
        <f t="shared" si="167"/>
        <v>0</v>
      </c>
      <c r="GK15" s="9">
        <f t="shared" si="168"/>
        <v>0</v>
      </c>
      <c r="GL15" s="9">
        <f t="shared" si="169"/>
        <v>0</v>
      </c>
      <c r="GM15" s="9">
        <f t="shared" si="170"/>
        <v>9</v>
      </c>
      <c r="GN15" s="9">
        <f t="shared" si="171"/>
        <v>0</v>
      </c>
      <c r="GO15" s="9">
        <f t="shared" si="172"/>
        <v>0</v>
      </c>
      <c r="GP15" s="9">
        <f t="shared" si="173"/>
        <v>0</v>
      </c>
      <c r="GQ15" s="9">
        <f t="shared" si="174"/>
        <v>0</v>
      </c>
      <c r="GR15" s="9">
        <f t="shared" si="175"/>
        <v>0</v>
      </c>
      <c r="GS15" s="9">
        <f t="shared" si="176"/>
        <v>0</v>
      </c>
      <c r="GT15" s="9">
        <f t="shared" si="177"/>
        <v>0</v>
      </c>
      <c r="GU15" s="9">
        <f t="shared" si="178"/>
        <v>0</v>
      </c>
      <c r="GV15" s="9">
        <f t="shared" si="179"/>
        <v>0</v>
      </c>
      <c r="GW15" s="9">
        <f t="shared" si="180"/>
        <v>0</v>
      </c>
      <c r="GX15" s="9">
        <f t="shared" si="181"/>
        <v>9</v>
      </c>
      <c r="GY15" s="9">
        <f t="shared" si="182"/>
        <v>0</v>
      </c>
      <c r="GZ15" s="9">
        <f t="shared" si="183"/>
        <v>0</v>
      </c>
      <c r="HA15" s="9">
        <f t="shared" si="184"/>
        <v>0</v>
      </c>
      <c r="HB15" s="9">
        <f t="shared" si="185"/>
        <v>0</v>
      </c>
      <c r="HC15" s="9">
        <f t="shared" si="186"/>
        <v>0</v>
      </c>
      <c r="HD15" s="9">
        <f t="shared" si="187"/>
        <v>0</v>
      </c>
      <c r="HE15" s="9">
        <f t="shared" si="188"/>
        <v>0</v>
      </c>
      <c r="HF15" s="9">
        <f t="shared" si="189"/>
        <v>0</v>
      </c>
      <c r="HG15" s="9">
        <f t="shared" si="190"/>
        <v>0</v>
      </c>
      <c r="HH15" s="9">
        <f t="shared" si="191"/>
        <v>0</v>
      </c>
      <c r="HI15" s="9">
        <f t="shared" si="192"/>
        <v>0</v>
      </c>
      <c r="HJ15" s="9">
        <f t="shared" si="193"/>
        <v>0</v>
      </c>
      <c r="HK15" s="9">
        <f t="shared" si="194"/>
        <v>0</v>
      </c>
      <c r="HL15" s="9">
        <f t="shared" si="195"/>
        <v>0</v>
      </c>
      <c r="HM15" s="9">
        <f t="shared" si="196"/>
        <v>65</v>
      </c>
      <c r="HN15" s="9">
        <f t="shared" si="197"/>
        <v>0</v>
      </c>
      <c r="HO15" s="9">
        <f t="shared" si="198"/>
        <v>0</v>
      </c>
      <c r="HP15" s="9">
        <f t="shared" si="199"/>
        <v>0</v>
      </c>
      <c r="HQ15" s="9">
        <f t="shared" si="200"/>
        <v>0</v>
      </c>
      <c r="HR15" s="9">
        <f t="shared" si="201"/>
        <v>0</v>
      </c>
      <c r="HS15" s="9">
        <f t="shared" si="202"/>
        <v>0</v>
      </c>
      <c r="HT15" s="9">
        <f t="shared" si="203"/>
        <v>0</v>
      </c>
      <c r="HU15" s="9">
        <f t="shared" si="204"/>
        <v>65</v>
      </c>
      <c r="HV15" s="9">
        <f t="shared" si="205"/>
        <v>0</v>
      </c>
      <c r="HW15" s="9">
        <f t="shared" si="206"/>
        <v>0</v>
      </c>
      <c r="HX15" s="9">
        <f t="shared" si="207"/>
        <v>0</v>
      </c>
      <c r="HY15" s="9">
        <f t="shared" si="208"/>
        <v>0</v>
      </c>
      <c r="HZ15" s="9">
        <f t="shared" si="209"/>
        <v>0</v>
      </c>
      <c r="IA15" s="9">
        <f t="shared" si="210"/>
        <v>0</v>
      </c>
      <c r="IB15" s="9">
        <f t="shared" si="211"/>
        <v>0</v>
      </c>
      <c r="IC15" s="9">
        <f t="shared" si="212"/>
        <v>0</v>
      </c>
      <c r="ID15" s="9">
        <f t="shared" si="213"/>
        <v>0</v>
      </c>
      <c r="IE15" s="9">
        <f t="shared" si="214"/>
        <v>0</v>
      </c>
      <c r="IF15" s="9">
        <f t="shared" si="215"/>
        <v>0</v>
      </c>
      <c r="IG15" s="9">
        <f t="shared" si="216"/>
        <v>73</v>
      </c>
      <c r="IH15" s="9">
        <f t="shared" si="217"/>
        <v>0</v>
      </c>
      <c r="II15" s="9">
        <f t="shared" si="218"/>
        <v>0</v>
      </c>
      <c r="IJ15" s="9">
        <f t="shared" si="219"/>
        <v>0</v>
      </c>
      <c r="IK15" s="9">
        <f t="shared" si="220"/>
        <v>0</v>
      </c>
      <c r="IL15" s="9">
        <f t="shared" si="221"/>
        <v>0</v>
      </c>
      <c r="IM15" s="9">
        <f t="shared" si="222"/>
        <v>0</v>
      </c>
      <c r="IN15" s="9">
        <f t="shared" si="223"/>
        <v>0</v>
      </c>
      <c r="IO15" s="9">
        <f t="shared" si="224"/>
        <v>0</v>
      </c>
      <c r="IP15" s="9">
        <f t="shared" si="225"/>
        <v>0</v>
      </c>
      <c r="IQ15" s="9">
        <f t="shared" si="226"/>
        <v>0</v>
      </c>
      <c r="IR15" s="9">
        <f t="shared" si="227"/>
        <v>73</v>
      </c>
      <c r="IS15" s="7"/>
      <c r="IT15" s="7"/>
      <c r="IU15" s="7"/>
      <c r="IV15" s="7"/>
    </row>
    <row r="16" spans="1:256" s="1" customFormat="1" ht="141">
      <c r="A16" s="79">
        <v>6</v>
      </c>
      <c r="B16" s="80">
        <v>198</v>
      </c>
      <c r="C16" s="81" t="s">
        <v>35</v>
      </c>
      <c r="D16" s="80" t="s">
        <v>37</v>
      </c>
      <c r="E16" s="83" t="s">
        <v>86</v>
      </c>
      <c r="F16" s="91" t="s">
        <v>64</v>
      </c>
      <c r="G16" s="81" t="s">
        <v>70</v>
      </c>
      <c r="H16" s="80" t="s">
        <v>62</v>
      </c>
      <c r="I16" s="104">
        <v>1</v>
      </c>
      <c r="J16" s="89">
        <f>LOOKUP(I16,{1,2,3,4,5,6,7,8,9,10,11,12,13,14,15,16,17,18,19,20,21},{25,22,20,18,16,15,14,13,12,11,10,9,8,7,6,5,4,3,2,1,0})</f>
        <v>25</v>
      </c>
      <c r="K16" s="104" t="s">
        <v>1</v>
      </c>
      <c r="L16" s="113">
        <v>0</v>
      </c>
      <c r="M16" s="87">
        <f t="shared" si="0"/>
        <v>25</v>
      </c>
      <c r="N16" s="6" t="e">
        <f>#REF!+#REF!</f>
        <v>#REF!</v>
      </c>
      <c r="O16" s="7"/>
      <c r="P16" s="8"/>
      <c r="Q16" s="7">
        <f t="shared" si="1"/>
        <v>0</v>
      </c>
      <c r="R16" s="7">
        <f t="shared" si="2"/>
        <v>0</v>
      </c>
      <c r="S16" s="7">
        <f t="shared" si="3"/>
        <v>0</v>
      </c>
      <c r="T16" s="7">
        <f t="shared" si="4"/>
        <v>0</v>
      </c>
      <c r="U16" s="7">
        <f t="shared" si="5"/>
        <v>0</v>
      </c>
      <c r="V16" s="7">
        <f t="shared" si="6"/>
        <v>0</v>
      </c>
      <c r="W16" s="7">
        <f t="shared" si="7"/>
        <v>0</v>
      </c>
      <c r="X16" s="7">
        <f t="shared" si="8"/>
        <v>0</v>
      </c>
      <c r="Y16" s="7">
        <f t="shared" si="9"/>
        <v>0</v>
      </c>
      <c r="Z16" s="7">
        <f t="shared" si="10"/>
        <v>0</v>
      </c>
      <c r="AA16" s="7">
        <f t="shared" si="11"/>
        <v>0</v>
      </c>
      <c r="AB16" s="7">
        <f t="shared" si="12"/>
        <v>0</v>
      </c>
      <c r="AC16" s="7">
        <f t="shared" si="13"/>
        <v>0</v>
      </c>
      <c r="AD16" s="7">
        <f t="shared" si="14"/>
        <v>0</v>
      </c>
      <c r="AE16" s="7">
        <f t="shared" si="15"/>
        <v>0</v>
      </c>
      <c r="AF16" s="7">
        <f t="shared" si="16"/>
        <v>0</v>
      </c>
      <c r="AG16" s="7">
        <f t="shared" si="17"/>
        <v>0</v>
      </c>
      <c r="AH16" s="7">
        <f t="shared" si="18"/>
        <v>0</v>
      </c>
      <c r="AI16" s="7">
        <f t="shared" si="19"/>
        <v>0</v>
      </c>
      <c r="AJ16" s="7">
        <f t="shared" si="20"/>
        <v>0</v>
      </c>
      <c r="AK16" s="7">
        <f t="shared" si="21"/>
        <v>0</v>
      </c>
      <c r="AL16" s="7">
        <f t="shared" si="22"/>
        <v>0</v>
      </c>
      <c r="AM16" s="7">
        <f t="shared" si="23"/>
        <v>0</v>
      </c>
      <c r="AN16" s="7">
        <f t="shared" si="24"/>
        <v>0</v>
      </c>
      <c r="AO16" s="7">
        <f t="shared" si="25"/>
        <v>0</v>
      </c>
      <c r="AP16" s="7">
        <f t="shared" si="26"/>
        <v>0</v>
      </c>
      <c r="AQ16" s="7">
        <f t="shared" si="27"/>
        <v>0</v>
      </c>
      <c r="AR16" s="7">
        <f t="shared" si="28"/>
        <v>0</v>
      </c>
      <c r="AS16" s="7">
        <f t="shared" si="29"/>
        <v>0</v>
      </c>
      <c r="AT16" s="7">
        <f t="shared" si="30"/>
        <v>0</v>
      </c>
      <c r="AU16" s="7">
        <f t="shared" si="31"/>
        <v>0</v>
      </c>
      <c r="AV16" s="7">
        <f t="shared" si="32"/>
        <v>0</v>
      </c>
      <c r="AW16" s="7">
        <f t="shared" si="33"/>
        <v>0</v>
      </c>
      <c r="AX16" s="7">
        <f t="shared" si="34"/>
        <v>0</v>
      </c>
      <c r="AY16" s="7">
        <f t="shared" si="35"/>
        <v>0</v>
      </c>
      <c r="AZ16" s="7">
        <f t="shared" si="36"/>
        <v>0</v>
      </c>
      <c r="BA16" s="7">
        <f t="shared" si="37"/>
        <v>0</v>
      </c>
      <c r="BB16" s="7">
        <f t="shared" si="38"/>
        <v>0</v>
      </c>
      <c r="BC16" s="7">
        <f t="shared" si="39"/>
        <v>0</v>
      </c>
      <c r="BD16" s="7">
        <f t="shared" si="40"/>
        <v>0</v>
      </c>
      <c r="BE16" s="7">
        <f t="shared" si="41"/>
        <v>0</v>
      </c>
      <c r="BF16" s="7">
        <f t="shared" si="42"/>
        <v>0</v>
      </c>
      <c r="BG16" s="7">
        <f t="shared" si="43"/>
        <v>0</v>
      </c>
      <c r="BH16" s="7">
        <f t="shared" si="44"/>
        <v>0</v>
      </c>
      <c r="BI16" s="7">
        <f t="shared" si="45"/>
        <v>0</v>
      </c>
      <c r="BJ16" s="7">
        <f t="shared" si="46"/>
        <v>0</v>
      </c>
      <c r="BK16" s="7">
        <f t="shared" si="47"/>
        <v>0</v>
      </c>
      <c r="BL16" s="7">
        <f t="shared" si="48"/>
        <v>0</v>
      </c>
      <c r="BM16" s="7">
        <f t="shared" si="49"/>
        <v>0</v>
      </c>
      <c r="BN16" s="7">
        <f t="shared" si="50"/>
        <v>0</v>
      </c>
      <c r="BO16" s="7">
        <f t="shared" si="51"/>
        <v>0</v>
      </c>
      <c r="BP16" s="7">
        <f t="shared" si="52"/>
        <v>0</v>
      </c>
      <c r="BQ16" s="7">
        <f t="shared" si="53"/>
        <v>0</v>
      </c>
      <c r="BR16" s="7">
        <f t="shared" si="54"/>
        <v>0</v>
      </c>
      <c r="BS16" s="7">
        <f t="shared" si="55"/>
        <v>0</v>
      </c>
      <c r="BT16" s="7">
        <f t="shared" si="56"/>
        <v>0</v>
      </c>
      <c r="BU16" s="7">
        <f t="shared" si="57"/>
        <v>0</v>
      </c>
      <c r="BV16" s="7">
        <f t="shared" si="58"/>
        <v>0</v>
      </c>
      <c r="BW16" s="7">
        <f t="shared" si="59"/>
        <v>0</v>
      </c>
      <c r="BX16" s="7">
        <f t="shared" si="60"/>
        <v>0</v>
      </c>
      <c r="BY16" s="7">
        <f t="shared" si="61"/>
        <v>0</v>
      </c>
      <c r="BZ16" s="7">
        <f t="shared" si="62"/>
        <v>0</v>
      </c>
      <c r="CA16" s="7">
        <f t="shared" si="63"/>
        <v>0</v>
      </c>
      <c r="CB16" s="7">
        <f t="shared" si="64"/>
        <v>0</v>
      </c>
      <c r="CC16" s="7">
        <f t="shared" si="65"/>
        <v>0</v>
      </c>
      <c r="CD16" s="7">
        <f t="shared" si="66"/>
        <v>0</v>
      </c>
      <c r="CE16" s="7">
        <f t="shared" si="67"/>
        <v>0</v>
      </c>
      <c r="CF16" s="7">
        <f t="shared" si="68"/>
        <v>0</v>
      </c>
      <c r="CG16" s="7">
        <f t="shared" si="69"/>
        <v>0</v>
      </c>
      <c r="CH16" s="7">
        <f t="shared" si="70"/>
        <v>0</v>
      </c>
      <c r="CI16" s="7">
        <f t="shared" si="71"/>
        <v>16</v>
      </c>
      <c r="CJ16" s="7">
        <f t="shared" si="72"/>
        <v>0</v>
      </c>
      <c r="CK16" s="7">
        <f t="shared" si="73"/>
        <v>0</v>
      </c>
      <c r="CL16" s="7">
        <f t="shared" si="74"/>
        <v>0</v>
      </c>
      <c r="CM16" s="7">
        <f t="shared" si="75"/>
        <v>0</v>
      </c>
      <c r="CN16" s="7">
        <f t="shared" si="76"/>
        <v>0</v>
      </c>
      <c r="CO16" s="7">
        <f t="shared" si="77"/>
        <v>0</v>
      </c>
      <c r="CP16" s="7">
        <f t="shared" si="78"/>
        <v>0</v>
      </c>
      <c r="CQ16" s="7">
        <f t="shared" si="79"/>
        <v>0</v>
      </c>
      <c r="CR16" s="7">
        <f t="shared" si="80"/>
        <v>0</v>
      </c>
      <c r="CS16" s="7">
        <f t="shared" si="81"/>
        <v>0</v>
      </c>
      <c r="CT16" s="7">
        <f t="shared" si="82"/>
        <v>0</v>
      </c>
      <c r="CU16" s="7">
        <f t="shared" si="83"/>
        <v>0</v>
      </c>
      <c r="CV16" s="7">
        <f t="shared" si="84"/>
        <v>0</v>
      </c>
      <c r="CW16" s="7">
        <f t="shared" si="85"/>
        <v>0</v>
      </c>
      <c r="CX16" s="7">
        <f t="shared" si="86"/>
        <v>0</v>
      </c>
      <c r="CY16" s="7">
        <f t="shared" si="87"/>
        <v>0</v>
      </c>
      <c r="CZ16" s="7">
        <f t="shared" si="88"/>
        <v>0</v>
      </c>
      <c r="DA16" s="7">
        <f t="shared" si="89"/>
        <v>16</v>
      </c>
      <c r="DB16" s="7">
        <f t="shared" si="90"/>
        <v>0</v>
      </c>
      <c r="DC16" s="7">
        <f t="shared" si="91"/>
        <v>0</v>
      </c>
      <c r="DD16" s="7">
        <f t="shared" si="92"/>
        <v>0</v>
      </c>
      <c r="DE16" s="7">
        <f t="shared" si="93"/>
        <v>0</v>
      </c>
      <c r="DF16" s="7">
        <f t="shared" si="94"/>
        <v>0</v>
      </c>
      <c r="DG16" s="7">
        <f t="shared" si="95"/>
        <v>0</v>
      </c>
      <c r="DH16" s="7">
        <f t="shared" si="96"/>
        <v>0</v>
      </c>
      <c r="DI16" s="7">
        <f t="shared" si="97"/>
        <v>0</v>
      </c>
      <c r="DJ16" s="7">
        <f t="shared" si="98"/>
        <v>0</v>
      </c>
      <c r="DK16" s="7">
        <f t="shared" si="99"/>
        <v>0</v>
      </c>
      <c r="DL16" s="7">
        <f t="shared" si="100"/>
        <v>0</v>
      </c>
      <c r="DM16" s="7">
        <f t="shared" si="101"/>
        <v>0</v>
      </c>
      <c r="DN16" s="7">
        <f t="shared" si="102"/>
        <v>0</v>
      </c>
      <c r="DO16" s="7">
        <f t="shared" si="103"/>
        <v>0</v>
      </c>
      <c r="DP16" s="7">
        <f t="shared" si="104"/>
        <v>0</v>
      </c>
      <c r="DQ16" s="7">
        <f t="shared" si="105"/>
        <v>0</v>
      </c>
      <c r="DR16" s="7">
        <f t="shared" si="106"/>
        <v>0</v>
      </c>
      <c r="DS16" s="7">
        <f t="shared" si="107"/>
        <v>0</v>
      </c>
      <c r="DT16" s="7">
        <f t="shared" si="108"/>
        <v>0</v>
      </c>
      <c r="DU16" s="7">
        <f t="shared" si="109"/>
        <v>0</v>
      </c>
      <c r="DV16" s="7">
        <f t="shared" si="110"/>
        <v>0</v>
      </c>
      <c r="DW16" s="7">
        <f t="shared" si="111"/>
        <v>0</v>
      </c>
      <c r="DX16" s="7">
        <f t="shared" si="112"/>
        <v>0</v>
      </c>
      <c r="DY16" s="7">
        <f t="shared" si="113"/>
        <v>0</v>
      </c>
      <c r="DZ16" s="7">
        <f t="shared" si="114"/>
        <v>0</v>
      </c>
      <c r="EA16" s="7">
        <f t="shared" si="115"/>
        <v>0</v>
      </c>
      <c r="EB16" s="7">
        <f t="shared" si="116"/>
        <v>0</v>
      </c>
      <c r="EC16" s="7">
        <f t="shared" si="117"/>
        <v>0</v>
      </c>
      <c r="ED16" s="7">
        <f t="shared" si="118"/>
        <v>0</v>
      </c>
      <c r="EE16" s="7">
        <f t="shared" si="119"/>
        <v>0</v>
      </c>
      <c r="EF16" s="7">
        <f t="shared" si="120"/>
        <v>0</v>
      </c>
      <c r="EG16" s="7">
        <f t="shared" si="121"/>
        <v>0</v>
      </c>
      <c r="EH16" s="7">
        <f t="shared" si="122"/>
        <v>0</v>
      </c>
      <c r="EI16" s="7">
        <f t="shared" si="123"/>
        <v>0</v>
      </c>
      <c r="EJ16" s="7">
        <f t="shared" si="124"/>
        <v>0</v>
      </c>
      <c r="EK16" s="7">
        <f t="shared" si="125"/>
        <v>0</v>
      </c>
      <c r="EL16" s="7">
        <f t="shared" si="126"/>
        <v>0</v>
      </c>
      <c r="EM16" s="7">
        <f t="shared" si="127"/>
        <v>0</v>
      </c>
      <c r="EN16" s="7">
        <f t="shared" si="128"/>
        <v>0</v>
      </c>
      <c r="EO16" s="7">
        <f t="shared" si="129"/>
        <v>0</v>
      </c>
      <c r="EP16" s="7">
        <f t="shared" si="130"/>
        <v>0</v>
      </c>
      <c r="EQ16" s="7">
        <f t="shared" si="131"/>
        <v>0</v>
      </c>
      <c r="ER16" s="7">
        <f t="shared" si="132"/>
        <v>0</v>
      </c>
      <c r="ES16" s="7"/>
      <c r="ET16" s="7">
        <f t="shared" si="133"/>
        <v>25</v>
      </c>
      <c r="EU16" s="7" t="str">
        <f t="shared" si="134"/>
        <v>Ноль</v>
      </c>
      <c r="EV16" s="7"/>
      <c r="EW16" s="7">
        <f t="shared" si="135"/>
        <v>25</v>
      </c>
      <c r="EX16" s="7" t="e">
        <f>IF(M16=#REF!,IF(L16&lt;#REF!,#REF!,FB16),#REF!)</f>
        <v>#REF!</v>
      </c>
      <c r="EY16" s="7" t="e">
        <f>IF(M16=#REF!,IF(L16&lt;#REF!,0,1))</f>
        <v>#REF!</v>
      </c>
      <c r="EZ16" s="7">
        <f>IF(AND(EW16&gt;=21,EW16&lt;&gt;0),EW16,IF(M16&lt;#REF!,"СТОП",EX16+EY16))</f>
        <v>25</v>
      </c>
      <c r="FA16" s="7"/>
      <c r="FB16" s="7">
        <v>15</v>
      </c>
      <c r="FC16" s="7">
        <v>16</v>
      </c>
      <c r="FD16" s="7"/>
      <c r="FE16" s="9">
        <f t="shared" si="136"/>
        <v>0</v>
      </c>
      <c r="FF16" s="9">
        <f t="shared" si="137"/>
        <v>0</v>
      </c>
      <c r="FG16" s="9">
        <f t="shared" si="138"/>
        <v>0</v>
      </c>
      <c r="FH16" s="9">
        <f t="shared" si="139"/>
        <v>0</v>
      </c>
      <c r="FI16" s="9">
        <f t="shared" si="140"/>
        <v>0</v>
      </c>
      <c r="FJ16" s="9">
        <f t="shared" si="141"/>
        <v>0</v>
      </c>
      <c r="FK16" s="9">
        <f t="shared" si="142"/>
        <v>0</v>
      </c>
      <c r="FL16" s="9">
        <f t="shared" si="143"/>
        <v>0</v>
      </c>
      <c r="FM16" s="9">
        <f t="shared" si="144"/>
        <v>0</v>
      </c>
      <c r="FN16" s="9">
        <f t="shared" si="145"/>
        <v>0</v>
      </c>
      <c r="FO16" s="9">
        <f t="shared" si="146"/>
        <v>0</v>
      </c>
      <c r="FP16" s="9">
        <f t="shared" si="147"/>
        <v>0</v>
      </c>
      <c r="FQ16" s="9">
        <f t="shared" si="148"/>
        <v>0</v>
      </c>
      <c r="FR16" s="9">
        <f t="shared" si="149"/>
        <v>0</v>
      </c>
      <c r="FS16" s="9">
        <f t="shared" si="150"/>
        <v>0</v>
      </c>
      <c r="FT16" s="9">
        <f t="shared" si="151"/>
        <v>0</v>
      </c>
      <c r="FU16" s="9">
        <f t="shared" si="152"/>
        <v>0</v>
      </c>
      <c r="FV16" s="9">
        <f t="shared" si="153"/>
        <v>0</v>
      </c>
      <c r="FW16" s="9">
        <f t="shared" si="154"/>
        <v>0</v>
      </c>
      <c r="FX16" s="9">
        <f t="shared" si="155"/>
        <v>0</v>
      </c>
      <c r="FY16" s="9">
        <f t="shared" si="156"/>
        <v>0</v>
      </c>
      <c r="FZ16" s="9">
        <f t="shared" si="157"/>
        <v>0</v>
      </c>
      <c r="GA16" s="9">
        <f t="shared" si="158"/>
        <v>0</v>
      </c>
      <c r="GB16" s="9">
        <f t="shared" si="159"/>
        <v>0</v>
      </c>
      <c r="GC16" s="9">
        <f t="shared" si="160"/>
        <v>0</v>
      </c>
      <c r="GD16" s="9">
        <f t="shared" si="161"/>
        <v>0</v>
      </c>
      <c r="GE16" s="9">
        <f t="shared" si="162"/>
        <v>0</v>
      </c>
      <c r="GF16" s="9">
        <f t="shared" si="163"/>
        <v>0</v>
      </c>
      <c r="GG16" s="9">
        <f t="shared" si="164"/>
        <v>0</v>
      </c>
      <c r="GH16" s="9">
        <f t="shared" si="165"/>
        <v>0</v>
      </c>
      <c r="GI16" s="9">
        <f t="shared" si="166"/>
        <v>0</v>
      </c>
      <c r="GJ16" s="9">
        <f t="shared" si="167"/>
        <v>0</v>
      </c>
      <c r="GK16" s="9">
        <f t="shared" si="168"/>
        <v>0</v>
      </c>
      <c r="GL16" s="9">
        <f t="shared" si="169"/>
        <v>0</v>
      </c>
      <c r="GM16" s="9">
        <f t="shared" si="170"/>
        <v>0</v>
      </c>
      <c r="GN16" s="9">
        <f t="shared" si="171"/>
        <v>0</v>
      </c>
      <c r="GO16" s="9">
        <f t="shared" si="172"/>
        <v>0</v>
      </c>
      <c r="GP16" s="9">
        <f t="shared" si="173"/>
        <v>0</v>
      </c>
      <c r="GQ16" s="9">
        <f t="shared" si="174"/>
        <v>0</v>
      </c>
      <c r="GR16" s="9">
        <f t="shared" si="175"/>
        <v>0</v>
      </c>
      <c r="GS16" s="9">
        <f t="shared" si="176"/>
        <v>0</v>
      </c>
      <c r="GT16" s="9">
        <f t="shared" si="177"/>
        <v>0</v>
      </c>
      <c r="GU16" s="9">
        <f t="shared" si="178"/>
        <v>0</v>
      </c>
      <c r="GV16" s="9">
        <f t="shared" si="179"/>
        <v>0</v>
      </c>
      <c r="GW16" s="9">
        <f t="shared" si="180"/>
        <v>0</v>
      </c>
      <c r="GX16" s="9">
        <f t="shared" si="181"/>
        <v>0</v>
      </c>
      <c r="GY16" s="9">
        <f t="shared" si="182"/>
        <v>0</v>
      </c>
      <c r="GZ16" s="9">
        <f t="shared" si="183"/>
        <v>0</v>
      </c>
      <c r="HA16" s="9">
        <f t="shared" si="184"/>
        <v>0</v>
      </c>
      <c r="HB16" s="9">
        <f t="shared" si="185"/>
        <v>0</v>
      </c>
      <c r="HC16" s="9">
        <f t="shared" si="186"/>
        <v>0</v>
      </c>
      <c r="HD16" s="9">
        <f t="shared" si="187"/>
        <v>0</v>
      </c>
      <c r="HE16" s="9">
        <f t="shared" si="188"/>
        <v>0</v>
      </c>
      <c r="HF16" s="9">
        <f t="shared" si="189"/>
        <v>0</v>
      </c>
      <c r="HG16" s="9">
        <f t="shared" si="190"/>
        <v>0</v>
      </c>
      <c r="HH16" s="9">
        <f t="shared" si="191"/>
        <v>0</v>
      </c>
      <c r="HI16" s="9">
        <f t="shared" si="192"/>
        <v>0</v>
      </c>
      <c r="HJ16" s="9">
        <f t="shared" si="193"/>
        <v>0</v>
      </c>
      <c r="HK16" s="9">
        <f t="shared" si="194"/>
        <v>0</v>
      </c>
      <c r="HL16" s="9">
        <f t="shared" si="195"/>
        <v>0</v>
      </c>
      <c r="HM16" s="9">
        <f t="shared" si="196"/>
        <v>0</v>
      </c>
      <c r="HN16" s="9">
        <f t="shared" si="197"/>
        <v>0</v>
      </c>
      <c r="HO16" s="9">
        <f t="shared" si="198"/>
        <v>0</v>
      </c>
      <c r="HP16" s="9">
        <f t="shared" si="199"/>
        <v>0</v>
      </c>
      <c r="HQ16" s="9">
        <f t="shared" si="200"/>
        <v>0</v>
      </c>
      <c r="HR16" s="9">
        <f t="shared" si="201"/>
        <v>0</v>
      </c>
      <c r="HS16" s="9">
        <f t="shared" si="202"/>
        <v>0</v>
      </c>
      <c r="HT16" s="9">
        <f t="shared" si="203"/>
        <v>0</v>
      </c>
      <c r="HU16" s="9">
        <f t="shared" si="204"/>
        <v>0</v>
      </c>
      <c r="HV16" s="9">
        <f t="shared" si="205"/>
        <v>0</v>
      </c>
      <c r="HW16" s="9">
        <f t="shared" si="206"/>
        <v>0</v>
      </c>
      <c r="HX16" s="9">
        <f t="shared" si="207"/>
        <v>0</v>
      </c>
      <c r="HY16" s="9">
        <f t="shared" si="208"/>
        <v>0</v>
      </c>
      <c r="HZ16" s="9">
        <f t="shared" si="209"/>
        <v>0</v>
      </c>
      <c r="IA16" s="9">
        <f t="shared" si="210"/>
        <v>0</v>
      </c>
      <c r="IB16" s="9">
        <f t="shared" si="211"/>
        <v>0</v>
      </c>
      <c r="IC16" s="9">
        <f t="shared" si="212"/>
        <v>0</v>
      </c>
      <c r="ID16" s="9">
        <f t="shared" si="213"/>
        <v>0</v>
      </c>
      <c r="IE16" s="9">
        <f t="shared" si="214"/>
        <v>0</v>
      </c>
      <c r="IF16" s="9">
        <f t="shared" si="215"/>
        <v>0</v>
      </c>
      <c r="IG16" s="9">
        <f t="shared" si="216"/>
        <v>0</v>
      </c>
      <c r="IH16" s="9">
        <f t="shared" si="217"/>
        <v>0</v>
      </c>
      <c r="II16" s="9">
        <f t="shared" si="218"/>
        <v>0</v>
      </c>
      <c r="IJ16" s="9">
        <f t="shared" si="219"/>
        <v>0</v>
      </c>
      <c r="IK16" s="9">
        <f t="shared" si="220"/>
        <v>0</v>
      </c>
      <c r="IL16" s="9">
        <f t="shared" si="221"/>
        <v>0</v>
      </c>
      <c r="IM16" s="9">
        <f t="shared" si="222"/>
        <v>0</v>
      </c>
      <c r="IN16" s="9">
        <f t="shared" si="223"/>
        <v>0</v>
      </c>
      <c r="IO16" s="9">
        <f t="shared" si="224"/>
        <v>0</v>
      </c>
      <c r="IP16" s="9">
        <f t="shared" si="225"/>
        <v>0</v>
      </c>
      <c r="IQ16" s="9">
        <f t="shared" si="226"/>
        <v>0</v>
      </c>
      <c r="IR16" s="9">
        <f t="shared" si="227"/>
        <v>0</v>
      </c>
      <c r="IS16" s="7"/>
      <c r="IT16" s="7"/>
      <c r="IU16" s="7"/>
      <c r="IV16" s="7"/>
    </row>
    <row r="17" spans="1:256" s="1" customFormat="1" ht="141">
      <c r="A17" s="79">
        <v>7</v>
      </c>
      <c r="B17" s="80">
        <v>30</v>
      </c>
      <c r="C17" s="81" t="s">
        <v>76</v>
      </c>
      <c r="D17" s="82" t="s">
        <v>37</v>
      </c>
      <c r="E17" s="83" t="s">
        <v>31</v>
      </c>
      <c r="F17" s="91" t="s">
        <v>77</v>
      </c>
      <c r="G17" s="81" t="s">
        <v>65</v>
      </c>
      <c r="H17" s="80" t="s">
        <v>66</v>
      </c>
      <c r="I17" s="104" t="s">
        <v>123</v>
      </c>
      <c r="J17" s="89">
        <v>0</v>
      </c>
      <c r="K17" s="104">
        <v>4</v>
      </c>
      <c r="L17" s="113">
        <f>LOOKUP(K17,{1,2,3,4,5,6,7,8,9,10,11,12,13,14,15,16,17,18,19,20,21},{25,22,20,18,16,15,14,13,12,11,10,9,8,7,6,5,4,3,2,1,0})</f>
        <v>18</v>
      </c>
      <c r="M17" s="87">
        <f t="shared" si="0"/>
        <v>18</v>
      </c>
      <c r="N17" s="6" t="e">
        <f>#REF!+#REF!</f>
        <v>#REF!</v>
      </c>
      <c r="O17" s="7"/>
      <c r="P17" s="8"/>
      <c r="Q17" s="7">
        <f t="shared" si="1"/>
        <v>0</v>
      </c>
      <c r="R17" s="7">
        <f t="shared" si="2"/>
        <v>0</v>
      </c>
      <c r="S17" s="7">
        <f t="shared" si="3"/>
        <v>0</v>
      </c>
      <c r="T17" s="7">
        <f t="shared" si="4"/>
        <v>0</v>
      </c>
      <c r="U17" s="7">
        <f t="shared" si="5"/>
        <v>0</v>
      </c>
      <c r="V17" s="7">
        <f t="shared" si="6"/>
        <v>0</v>
      </c>
      <c r="W17" s="7">
        <f t="shared" si="7"/>
        <v>0</v>
      </c>
      <c r="X17" s="7">
        <f t="shared" si="8"/>
        <v>0</v>
      </c>
      <c r="Y17" s="7">
        <f t="shared" si="9"/>
        <v>0</v>
      </c>
      <c r="Z17" s="7">
        <f t="shared" si="10"/>
        <v>0</v>
      </c>
      <c r="AA17" s="7">
        <f t="shared" si="11"/>
        <v>0</v>
      </c>
      <c r="AB17" s="7">
        <f t="shared" si="12"/>
        <v>0</v>
      </c>
      <c r="AC17" s="7">
        <f t="shared" si="13"/>
        <v>0</v>
      </c>
      <c r="AD17" s="7">
        <f t="shared" si="14"/>
        <v>0</v>
      </c>
      <c r="AE17" s="7">
        <f t="shared" si="15"/>
        <v>0</v>
      </c>
      <c r="AF17" s="7">
        <f t="shared" si="16"/>
        <v>0</v>
      </c>
      <c r="AG17" s="7">
        <f t="shared" si="17"/>
        <v>0</v>
      </c>
      <c r="AH17" s="7">
        <f t="shared" si="18"/>
        <v>0</v>
      </c>
      <c r="AI17" s="7">
        <f t="shared" si="19"/>
        <v>0</v>
      </c>
      <c r="AJ17" s="7">
        <f t="shared" si="20"/>
        <v>0</v>
      </c>
      <c r="AK17" s="7">
        <f t="shared" si="21"/>
        <v>0</v>
      </c>
      <c r="AL17" s="7">
        <f t="shared" si="22"/>
        <v>0</v>
      </c>
      <c r="AM17" s="7">
        <f t="shared" si="23"/>
        <v>0</v>
      </c>
      <c r="AN17" s="7">
        <f t="shared" si="24"/>
        <v>0</v>
      </c>
      <c r="AO17" s="7">
        <f t="shared" si="25"/>
        <v>0</v>
      </c>
      <c r="AP17" s="7">
        <f t="shared" si="26"/>
        <v>0</v>
      </c>
      <c r="AQ17" s="7">
        <f t="shared" si="27"/>
        <v>0</v>
      </c>
      <c r="AR17" s="7">
        <f t="shared" si="28"/>
        <v>0</v>
      </c>
      <c r="AS17" s="7">
        <f t="shared" si="29"/>
        <v>0</v>
      </c>
      <c r="AT17" s="7">
        <f t="shared" si="30"/>
        <v>0</v>
      </c>
      <c r="AU17" s="7">
        <f t="shared" si="31"/>
        <v>0</v>
      </c>
      <c r="AV17" s="7">
        <f t="shared" si="32"/>
        <v>0</v>
      </c>
      <c r="AW17" s="7">
        <f t="shared" si="33"/>
        <v>0</v>
      </c>
      <c r="AX17" s="7">
        <f t="shared" si="34"/>
        <v>0</v>
      </c>
      <c r="AY17" s="7">
        <f t="shared" si="35"/>
        <v>0</v>
      </c>
      <c r="AZ17" s="7">
        <f t="shared" si="36"/>
        <v>0</v>
      </c>
      <c r="BA17" s="7">
        <f t="shared" si="37"/>
        <v>0</v>
      </c>
      <c r="BB17" s="7">
        <f t="shared" si="38"/>
        <v>0</v>
      </c>
      <c r="BC17" s="7">
        <f t="shared" si="39"/>
        <v>0</v>
      </c>
      <c r="BD17" s="7">
        <f t="shared" si="40"/>
        <v>0</v>
      </c>
      <c r="BE17" s="7">
        <f t="shared" si="41"/>
        <v>3</v>
      </c>
      <c r="BF17" s="7">
        <f t="shared" si="42"/>
        <v>0</v>
      </c>
      <c r="BG17" s="7">
        <f t="shared" si="43"/>
        <v>0</v>
      </c>
      <c r="BH17" s="7">
        <f t="shared" si="44"/>
        <v>0</v>
      </c>
      <c r="BI17" s="7">
        <f t="shared" si="45"/>
        <v>0</v>
      </c>
      <c r="BJ17" s="7">
        <f t="shared" si="46"/>
        <v>3</v>
      </c>
      <c r="BK17" s="7">
        <f t="shared" si="47"/>
        <v>0</v>
      </c>
      <c r="BL17" s="7">
        <f t="shared" si="48"/>
        <v>0</v>
      </c>
      <c r="BM17" s="7">
        <f t="shared" si="49"/>
        <v>0</v>
      </c>
      <c r="BN17" s="7">
        <f t="shared" si="50"/>
        <v>0</v>
      </c>
      <c r="BO17" s="7">
        <f t="shared" si="51"/>
        <v>0</v>
      </c>
      <c r="BP17" s="7">
        <f t="shared" si="52"/>
        <v>0</v>
      </c>
      <c r="BQ17" s="7">
        <f t="shared" si="53"/>
        <v>0</v>
      </c>
      <c r="BR17" s="7">
        <f t="shared" si="54"/>
        <v>0</v>
      </c>
      <c r="BS17" s="7">
        <f t="shared" si="55"/>
        <v>0</v>
      </c>
      <c r="BT17" s="7">
        <f t="shared" si="56"/>
        <v>0</v>
      </c>
      <c r="BU17" s="7">
        <f t="shared" si="57"/>
        <v>0</v>
      </c>
      <c r="BV17" s="7">
        <f t="shared" si="58"/>
        <v>0</v>
      </c>
      <c r="BW17" s="7">
        <f t="shared" si="59"/>
        <v>0</v>
      </c>
      <c r="BX17" s="7">
        <f t="shared" si="60"/>
        <v>0</v>
      </c>
      <c r="BY17" s="7">
        <f t="shared" si="61"/>
        <v>0</v>
      </c>
      <c r="BZ17" s="7">
        <f t="shared" si="62"/>
        <v>0</v>
      </c>
      <c r="CA17" s="7">
        <f t="shared" si="63"/>
        <v>0</v>
      </c>
      <c r="CB17" s="7">
        <f t="shared" si="64"/>
        <v>0</v>
      </c>
      <c r="CC17" s="7">
        <f t="shared" si="65"/>
        <v>0</v>
      </c>
      <c r="CD17" s="7">
        <f t="shared" si="66"/>
        <v>0</v>
      </c>
      <c r="CE17" s="7">
        <f t="shared" si="67"/>
        <v>0</v>
      </c>
      <c r="CF17" s="7">
        <f t="shared" si="68"/>
        <v>0</v>
      </c>
      <c r="CG17" s="7">
        <f t="shared" si="69"/>
        <v>0</v>
      </c>
      <c r="CH17" s="7">
        <f t="shared" si="70"/>
        <v>0</v>
      </c>
      <c r="CI17" s="7">
        <f t="shared" si="71"/>
        <v>0</v>
      </c>
      <c r="CJ17" s="7">
        <f t="shared" si="72"/>
        <v>0</v>
      </c>
      <c r="CK17" s="7">
        <f t="shared" si="73"/>
        <v>0</v>
      </c>
      <c r="CL17" s="7">
        <f t="shared" si="74"/>
        <v>0</v>
      </c>
      <c r="CM17" s="7">
        <f t="shared" si="75"/>
        <v>0</v>
      </c>
      <c r="CN17" s="7">
        <f t="shared" si="76"/>
        <v>0</v>
      </c>
      <c r="CO17" s="7">
        <f t="shared" si="77"/>
        <v>0</v>
      </c>
      <c r="CP17" s="7">
        <f t="shared" si="78"/>
        <v>0</v>
      </c>
      <c r="CQ17" s="7">
        <f t="shared" si="79"/>
        <v>0</v>
      </c>
      <c r="CR17" s="7">
        <f t="shared" si="80"/>
        <v>0</v>
      </c>
      <c r="CS17" s="7">
        <f t="shared" si="81"/>
        <v>0</v>
      </c>
      <c r="CT17" s="7">
        <f t="shared" si="82"/>
        <v>0</v>
      </c>
      <c r="CU17" s="7">
        <f t="shared" si="83"/>
        <v>0</v>
      </c>
      <c r="CV17" s="7">
        <f t="shared" si="84"/>
        <v>0</v>
      </c>
      <c r="CW17" s="7">
        <f t="shared" si="85"/>
        <v>0</v>
      </c>
      <c r="CX17" s="7">
        <f t="shared" si="86"/>
        <v>0</v>
      </c>
      <c r="CY17" s="7">
        <f t="shared" si="87"/>
        <v>0</v>
      </c>
      <c r="CZ17" s="7">
        <f t="shared" si="88"/>
        <v>0</v>
      </c>
      <c r="DA17" s="7">
        <f t="shared" si="89"/>
        <v>0</v>
      </c>
      <c r="DB17" s="7">
        <f t="shared" si="90"/>
        <v>0</v>
      </c>
      <c r="DC17" s="7">
        <f t="shared" si="91"/>
        <v>0</v>
      </c>
      <c r="DD17" s="7">
        <f t="shared" si="92"/>
        <v>0</v>
      </c>
      <c r="DE17" s="7">
        <f t="shared" si="93"/>
        <v>0</v>
      </c>
      <c r="DF17" s="7">
        <f t="shared" si="94"/>
        <v>0</v>
      </c>
      <c r="DG17" s="7">
        <f t="shared" si="95"/>
        <v>0</v>
      </c>
      <c r="DH17" s="7">
        <f t="shared" si="96"/>
        <v>0</v>
      </c>
      <c r="DI17" s="7">
        <f t="shared" si="97"/>
        <v>0</v>
      </c>
      <c r="DJ17" s="7">
        <f t="shared" si="98"/>
        <v>0</v>
      </c>
      <c r="DK17" s="7">
        <f t="shared" si="99"/>
        <v>0</v>
      </c>
      <c r="DL17" s="7">
        <f t="shared" si="100"/>
        <v>0</v>
      </c>
      <c r="DM17" s="7">
        <f t="shared" si="101"/>
        <v>0</v>
      </c>
      <c r="DN17" s="7">
        <f t="shared" si="102"/>
        <v>0</v>
      </c>
      <c r="DO17" s="7">
        <f t="shared" si="103"/>
        <v>0</v>
      </c>
      <c r="DP17" s="7">
        <f t="shared" si="104"/>
        <v>0</v>
      </c>
      <c r="DQ17" s="7">
        <f t="shared" si="105"/>
        <v>0</v>
      </c>
      <c r="DR17" s="7">
        <f t="shared" si="106"/>
        <v>0</v>
      </c>
      <c r="DS17" s="7">
        <f t="shared" si="107"/>
        <v>23</v>
      </c>
      <c r="DT17" s="7">
        <f t="shared" si="108"/>
        <v>0</v>
      </c>
      <c r="DU17" s="7">
        <f t="shared" si="109"/>
        <v>0</v>
      </c>
      <c r="DV17" s="7">
        <f t="shared" si="110"/>
        <v>0</v>
      </c>
      <c r="DW17" s="7">
        <f t="shared" si="111"/>
        <v>0</v>
      </c>
      <c r="DX17" s="7">
        <f t="shared" si="112"/>
        <v>0</v>
      </c>
      <c r="DY17" s="7">
        <f t="shared" si="113"/>
        <v>0</v>
      </c>
      <c r="DZ17" s="7">
        <f t="shared" si="114"/>
        <v>0</v>
      </c>
      <c r="EA17" s="7">
        <f t="shared" si="115"/>
        <v>0</v>
      </c>
      <c r="EB17" s="7">
        <f t="shared" si="116"/>
        <v>0</v>
      </c>
      <c r="EC17" s="7">
        <f t="shared" si="117"/>
        <v>0</v>
      </c>
      <c r="ED17" s="7">
        <f t="shared" si="118"/>
        <v>0</v>
      </c>
      <c r="EE17" s="7">
        <f t="shared" si="119"/>
        <v>0</v>
      </c>
      <c r="EF17" s="7">
        <f t="shared" si="120"/>
        <v>0</v>
      </c>
      <c r="EG17" s="7">
        <f t="shared" si="121"/>
        <v>0</v>
      </c>
      <c r="EH17" s="7">
        <f t="shared" si="122"/>
        <v>0</v>
      </c>
      <c r="EI17" s="7">
        <f t="shared" si="123"/>
        <v>0</v>
      </c>
      <c r="EJ17" s="7">
        <f t="shared" si="124"/>
        <v>0</v>
      </c>
      <c r="EK17" s="7">
        <f t="shared" si="125"/>
        <v>0</v>
      </c>
      <c r="EL17" s="7">
        <f t="shared" si="126"/>
        <v>0</v>
      </c>
      <c r="EM17" s="7">
        <f t="shared" si="127"/>
        <v>0</v>
      </c>
      <c r="EN17" s="7">
        <f t="shared" si="128"/>
        <v>0</v>
      </c>
      <c r="EO17" s="7">
        <f t="shared" si="129"/>
        <v>0</v>
      </c>
      <c r="EP17" s="7">
        <f t="shared" si="130"/>
        <v>0</v>
      </c>
      <c r="EQ17" s="7">
        <f t="shared" si="131"/>
        <v>0</v>
      </c>
      <c r="ER17" s="7">
        <f t="shared" si="132"/>
        <v>23</v>
      </c>
      <c r="ES17" s="7"/>
      <c r="ET17" s="7" t="str">
        <f t="shared" ref="ET17:ET25" si="228">IF(J17="сх","ноль",IF(J17&gt;0,J17,"Ноль"))</f>
        <v>Ноль</v>
      </c>
      <c r="EU17" s="7">
        <f t="shared" si="134"/>
        <v>18</v>
      </c>
      <c r="EV17" s="7"/>
      <c r="EW17" s="7">
        <f t="shared" si="135"/>
        <v>18</v>
      </c>
      <c r="EX17" s="7" t="e">
        <f>IF(M17=#REF!,IF(L17&lt;#REF!,#REF!,FB17),#REF!)</f>
        <v>#REF!</v>
      </c>
      <c r="EY17" s="7" t="e">
        <f>IF(M17=#REF!,IF(L17&lt;#REF!,0,1))</f>
        <v>#REF!</v>
      </c>
      <c r="EZ17" s="7" t="e">
        <f>IF(AND(EW17&gt;=21,EW17&lt;&gt;0),EW17,IF(M17&lt;#REF!,"СТОП",EX17+EY17))</f>
        <v>#REF!</v>
      </c>
      <c r="FA17" s="7"/>
      <c r="FB17" s="7">
        <v>15</v>
      </c>
      <c r="FC17" s="7">
        <v>16</v>
      </c>
      <c r="FD17" s="7"/>
      <c r="FE17" s="9">
        <f t="shared" si="136"/>
        <v>0</v>
      </c>
      <c r="FF17" s="9">
        <f t="shared" si="137"/>
        <v>0</v>
      </c>
      <c r="FG17" s="9">
        <f t="shared" si="138"/>
        <v>0</v>
      </c>
      <c r="FH17" s="9">
        <f t="shared" si="139"/>
        <v>0</v>
      </c>
      <c r="FI17" s="9">
        <f t="shared" si="140"/>
        <v>0</v>
      </c>
      <c r="FJ17" s="9">
        <f t="shared" si="141"/>
        <v>0</v>
      </c>
      <c r="FK17" s="9">
        <f t="shared" si="142"/>
        <v>0</v>
      </c>
      <c r="FL17" s="9">
        <f t="shared" si="143"/>
        <v>0</v>
      </c>
      <c r="FM17" s="9">
        <f t="shared" si="144"/>
        <v>0</v>
      </c>
      <c r="FN17" s="9">
        <f t="shared" si="145"/>
        <v>0</v>
      </c>
      <c r="FO17" s="9">
        <f t="shared" si="146"/>
        <v>0</v>
      </c>
      <c r="FP17" s="9">
        <f t="shared" si="147"/>
        <v>0</v>
      </c>
      <c r="FQ17" s="9">
        <f t="shared" si="148"/>
        <v>0</v>
      </c>
      <c r="FR17" s="9">
        <f t="shared" si="149"/>
        <v>0</v>
      </c>
      <c r="FS17" s="9">
        <f t="shared" si="150"/>
        <v>0</v>
      </c>
      <c r="FT17" s="9">
        <f t="shared" si="151"/>
        <v>0</v>
      </c>
      <c r="FU17" s="9">
        <f t="shared" si="152"/>
        <v>0</v>
      </c>
      <c r="FV17" s="9">
        <f t="shared" si="153"/>
        <v>0</v>
      </c>
      <c r="FW17" s="9">
        <f t="shared" si="154"/>
        <v>0</v>
      </c>
      <c r="FX17" s="9">
        <f t="shared" si="155"/>
        <v>0</v>
      </c>
      <c r="FY17" s="9">
        <f t="shared" si="156"/>
        <v>0</v>
      </c>
      <c r="FZ17" s="9">
        <f t="shared" si="157"/>
        <v>0</v>
      </c>
      <c r="GA17" s="9">
        <f t="shared" si="158"/>
        <v>0</v>
      </c>
      <c r="GB17" s="9">
        <f t="shared" si="159"/>
        <v>0</v>
      </c>
      <c r="GC17" s="9">
        <f t="shared" si="160"/>
        <v>0</v>
      </c>
      <c r="GD17" s="9">
        <f t="shared" si="161"/>
        <v>0</v>
      </c>
      <c r="GE17" s="9">
        <f t="shared" si="162"/>
        <v>0</v>
      </c>
      <c r="GF17" s="9">
        <f t="shared" si="163"/>
        <v>0</v>
      </c>
      <c r="GG17" s="9">
        <f t="shared" si="164"/>
        <v>0</v>
      </c>
      <c r="GH17" s="9">
        <f t="shared" si="165"/>
        <v>0</v>
      </c>
      <c r="GI17" s="9">
        <f t="shared" si="166"/>
        <v>0</v>
      </c>
      <c r="GJ17" s="9">
        <f t="shared" si="167"/>
        <v>0</v>
      </c>
      <c r="GK17" s="9">
        <f t="shared" si="168"/>
        <v>0</v>
      </c>
      <c r="GL17" s="9">
        <f t="shared" si="169"/>
        <v>0</v>
      </c>
      <c r="GM17" s="9">
        <f t="shared" si="170"/>
        <v>0</v>
      </c>
      <c r="GN17" s="9">
        <f t="shared" si="171"/>
        <v>0</v>
      </c>
      <c r="GO17" s="9">
        <f t="shared" si="172"/>
        <v>0</v>
      </c>
      <c r="GP17" s="9">
        <f t="shared" si="173"/>
        <v>0</v>
      </c>
      <c r="GQ17" s="9">
        <f t="shared" si="174"/>
        <v>0</v>
      </c>
      <c r="GR17" s="9">
        <f t="shared" si="175"/>
        <v>0</v>
      </c>
      <c r="GS17" s="9">
        <f t="shared" si="176"/>
        <v>3</v>
      </c>
      <c r="GT17" s="9">
        <f t="shared" si="177"/>
        <v>0</v>
      </c>
      <c r="GU17" s="9">
        <f t="shared" si="178"/>
        <v>0</v>
      </c>
      <c r="GV17" s="9">
        <f t="shared" si="179"/>
        <v>0</v>
      </c>
      <c r="GW17" s="9">
        <f t="shared" si="180"/>
        <v>0</v>
      </c>
      <c r="GX17" s="9">
        <f t="shared" si="181"/>
        <v>3</v>
      </c>
      <c r="GY17" s="9">
        <f t="shared" si="182"/>
        <v>0</v>
      </c>
      <c r="GZ17" s="9">
        <f t="shared" si="183"/>
        <v>0</v>
      </c>
      <c r="HA17" s="9">
        <f t="shared" si="184"/>
        <v>0</v>
      </c>
      <c r="HB17" s="9">
        <f t="shared" si="185"/>
        <v>0</v>
      </c>
      <c r="HC17" s="9">
        <f t="shared" si="186"/>
        <v>0</v>
      </c>
      <c r="HD17" s="9">
        <f t="shared" si="187"/>
        <v>0</v>
      </c>
      <c r="HE17" s="9">
        <f t="shared" si="188"/>
        <v>0</v>
      </c>
      <c r="HF17" s="9">
        <f t="shared" si="189"/>
        <v>0</v>
      </c>
      <c r="HG17" s="9">
        <f t="shared" si="190"/>
        <v>0</v>
      </c>
      <c r="HH17" s="9">
        <f t="shared" si="191"/>
        <v>0</v>
      </c>
      <c r="HI17" s="9">
        <f t="shared" si="192"/>
        <v>0</v>
      </c>
      <c r="HJ17" s="9">
        <f t="shared" si="193"/>
        <v>0</v>
      </c>
      <c r="HK17" s="9">
        <f t="shared" si="194"/>
        <v>0</v>
      </c>
      <c r="HL17" s="9">
        <f t="shared" si="195"/>
        <v>0</v>
      </c>
      <c r="HM17" s="9">
        <f t="shared" si="196"/>
        <v>0</v>
      </c>
      <c r="HN17" s="9">
        <f t="shared" si="197"/>
        <v>0</v>
      </c>
      <c r="HO17" s="9">
        <f t="shared" si="198"/>
        <v>0</v>
      </c>
      <c r="HP17" s="9">
        <f t="shared" si="199"/>
        <v>0</v>
      </c>
      <c r="HQ17" s="9">
        <f t="shared" si="200"/>
        <v>0</v>
      </c>
      <c r="HR17" s="9">
        <f t="shared" si="201"/>
        <v>0</v>
      </c>
      <c r="HS17" s="9">
        <f t="shared" si="202"/>
        <v>0</v>
      </c>
      <c r="HT17" s="9">
        <f t="shared" si="203"/>
        <v>0</v>
      </c>
      <c r="HU17" s="9">
        <f t="shared" si="204"/>
        <v>0</v>
      </c>
      <c r="HV17" s="9">
        <f t="shared" si="205"/>
        <v>0</v>
      </c>
      <c r="HW17" s="9">
        <f t="shared" si="206"/>
        <v>0</v>
      </c>
      <c r="HX17" s="9">
        <f t="shared" si="207"/>
        <v>0</v>
      </c>
      <c r="HY17" s="9">
        <f t="shared" si="208"/>
        <v>0</v>
      </c>
      <c r="HZ17" s="9">
        <f t="shared" si="209"/>
        <v>0</v>
      </c>
      <c r="IA17" s="9">
        <f t="shared" si="210"/>
        <v>0</v>
      </c>
      <c r="IB17" s="9">
        <f t="shared" si="211"/>
        <v>0</v>
      </c>
      <c r="IC17" s="9">
        <f t="shared" si="212"/>
        <v>0</v>
      </c>
      <c r="ID17" s="9">
        <f t="shared" si="213"/>
        <v>0</v>
      </c>
      <c r="IE17" s="9">
        <f t="shared" si="214"/>
        <v>0</v>
      </c>
      <c r="IF17" s="9">
        <f t="shared" si="215"/>
        <v>0</v>
      </c>
      <c r="IG17" s="9">
        <f t="shared" si="216"/>
        <v>0</v>
      </c>
      <c r="IH17" s="9">
        <f t="shared" si="217"/>
        <v>0</v>
      </c>
      <c r="II17" s="9">
        <f t="shared" si="218"/>
        <v>0</v>
      </c>
      <c r="IJ17" s="9">
        <f t="shared" si="219"/>
        <v>0</v>
      </c>
      <c r="IK17" s="9">
        <f t="shared" si="220"/>
        <v>0</v>
      </c>
      <c r="IL17" s="9">
        <f t="shared" si="221"/>
        <v>0</v>
      </c>
      <c r="IM17" s="9">
        <f t="shared" si="222"/>
        <v>58</v>
      </c>
      <c r="IN17" s="9">
        <f t="shared" si="223"/>
        <v>0</v>
      </c>
      <c r="IO17" s="9">
        <f t="shared" si="224"/>
        <v>0</v>
      </c>
      <c r="IP17" s="9">
        <f t="shared" si="225"/>
        <v>0</v>
      </c>
      <c r="IQ17" s="9">
        <f t="shared" si="226"/>
        <v>0</v>
      </c>
      <c r="IR17" s="9">
        <f t="shared" si="227"/>
        <v>58</v>
      </c>
      <c r="IS17" s="7"/>
      <c r="IT17" s="7"/>
      <c r="IU17" s="7"/>
      <c r="IV17" s="7"/>
    </row>
    <row r="18" spans="1:256" s="1" customFormat="1" ht="141">
      <c r="A18" s="79">
        <v>8</v>
      </c>
      <c r="B18" s="82">
        <v>802</v>
      </c>
      <c r="C18" s="85" t="s">
        <v>91</v>
      </c>
      <c r="D18" s="82" t="s">
        <v>37</v>
      </c>
      <c r="E18" s="109" t="s">
        <v>58</v>
      </c>
      <c r="F18" s="91" t="s">
        <v>64</v>
      </c>
      <c r="G18" s="81" t="s">
        <v>43</v>
      </c>
      <c r="H18" s="80" t="s">
        <v>62</v>
      </c>
      <c r="I18" s="104" t="s">
        <v>1</v>
      </c>
      <c r="J18" s="89">
        <v>0</v>
      </c>
      <c r="K18" s="104">
        <v>5</v>
      </c>
      <c r="L18" s="113">
        <f>LOOKUP(K18,{1,2,3,4,5,6,7,8,9,10,11,12,13,14,15,16,17,18,19,20,21},{25,22,20,18,16,15,14,13,12,11,10,9,8,7,6,5,4,3,2,1,0})</f>
        <v>16</v>
      </c>
      <c r="M18" s="87">
        <f t="shared" si="0"/>
        <v>16</v>
      </c>
      <c r="N18" s="6" t="e">
        <f>#REF!+#REF!</f>
        <v>#REF!</v>
      </c>
      <c r="O18" s="7"/>
      <c r="P18" s="8"/>
      <c r="Q18" s="7">
        <f t="shared" si="1"/>
        <v>0</v>
      </c>
      <c r="R18" s="7">
        <f t="shared" si="2"/>
        <v>0</v>
      </c>
      <c r="S18" s="7">
        <f t="shared" si="3"/>
        <v>0</v>
      </c>
      <c r="T18" s="7">
        <f t="shared" si="4"/>
        <v>0</v>
      </c>
      <c r="U18" s="7">
        <f t="shared" si="5"/>
        <v>0</v>
      </c>
      <c r="V18" s="7">
        <f t="shared" si="6"/>
        <v>0</v>
      </c>
      <c r="W18" s="7">
        <f t="shared" si="7"/>
        <v>0</v>
      </c>
      <c r="X18" s="7">
        <f t="shared" si="8"/>
        <v>0</v>
      </c>
      <c r="Y18" s="7">
        <f t="shared" si="9"/>
        <v>0</v>
      </c>
      <c r="Z18" s="7">
        <f t="shared" si="10"/>
        <v>0</v>
      </c>
      <c r="AA18" s="7">
        <f t="shared" si="11"/>
        <v>0</v>
      </c>
      <c r="AB18" s="7">
        <f t="shared" si="12"/>
        <v>0</v>
      </c>
      <c r="AC18" s="7">
        <f t="shared" si="13"/>
        <v>0</v>
      </c>
      <c r="AD18" s="7">
        <f t="shared" si="14"/>
        <v>0</v>
      </c>
      <c r="AE18" s="7">
        <f t="shared" si="15"/>
        <v>0</v>
      </c>
      <c r="AF18" s="7">
        <f t="shared" si="16"/>
        <v>0</v>
      </c>
      <c r="AG18" s="7">
        <f t="shared" si="17"/>
        <v>0</v>
      </c>
      <c r="AH18" s="7">
        <f t="shared" si="18"/>
        <v>0</v>
      </c>
      <c r="AI18" s="7">
        <f t="shared" si="19"/>
        <v>0</v>
      </c>
      <c r="AJ18" s="7">
        <f t="shared" si="20"/>
        <v>0</v>
      </c>
      <c r="AK18" s="7">
        <f t="shared" si="21"/>
        <v>0</v>
      </c>
      <c r="AL18" s="7">
        <f t="shared" si="22"/>
        <v>0</v>
      </c>
      <c r="AM18" s="7">
        <f t="shared" si="23"/>
        <v>0</v>
      </c>
      <c r="AN18" s="7">
        <f t="shared" si="24"/>
        <v>0</v>
      </c>
      <c r="AO18" s="7">
        <f t="shared" si="25"/>
        <v>0</v>
      </c>
      <c r="AP18" s="7">
        <f t="shared" si="26"/>
        <v>0</v>
      </c>
      <c r="AQ18" s="7">
        <f t="shared" si="27"/>
        <v>0</v>
      </c>
      <c r="AR18" s="7">
        <f t="shared" si="28"/>
        <v>0</v>
      </c>
      <c r="AS18" s="7">
        <f t="shared" si="29"/>
        <v>0</v>
      </c>
      <c r="AT18" s="7">
        <f t="shared" si="30"/>
        <v>0</v>
      </c>
      <c r="AU18" s="7">
        <f t="shared" si="31"/>
        <v>0</v>
      </c>
      <c r="AV18" s="7">
        <f t="shared" si="32"/>
        <v>0</v>
      </c>
      <c r="AW18" s="7">
        <f t="shared" si="33"/>
        <v>0</v>
      </c>
      <c r="AX18" s="7">
        <f t="shared" si="34"/>
        <v>0</v>
      </c>
      <c r="AY18" s="7">
        <f t="shared" si="35"/>
        <v>0</v>
      </c>
      <c r="AZ18" s="7">
        <f t="shared" si="36"/>
        <v>0</v>
      </c>
      <c r="BA18" s="7">
        <f t="shared" si="37"/>
        <v>0</v>
      </c>
      <c r="BB18" s="7">
        <f t="shared" si="38"/>
        <v>0</v>
      </c>
      <c r="BC18" s="7">
        <f t="shared" si="39"/>
        <v>5</v>
      </c>
      <c r="BD18" s="7">
        <f t="shared" si="40"/>
        <v>0</v>
      </c>
      <c r="BE18" s="7">
        <f t="shared" si="41"/>
        <v>0</v>
      </c>
      <c r="BF18" s="7">
        <f t="shared" si="42"/>
        <v>0</v>
      </c>
      <c r="BG18" s="7">
        <f t="shared" si="43"/>
        <v>0</v>
      </c>
      <c r="BH18" s="7">
        <f t="shared" si="44"/>
        <v>0</v>
      </c>
      <c r="BI18" s="7">
        <f t="shared" si="45"/>
        <v>0</v>
      </c>
      <c r="BJ18" s="7">
        <f t="shared" si="46"/>
        <v>5</v>
      </c>
      <c r="BK18" s="7">
        <f t="shared" si="47"/>
        <v>0</v>
      </c>
      <c r="BL18" s="7">
        <f t="shared" si="48"/>
        <v>0</v>
      </c>
      <c r="BM18" s="7">
        <f t="shared" si="49"/>
        <v>0</v>
      </c>
      <c r="BN18" s="7">
        <f t="shared" si="50"/>
        <v>0</v>
      </c>
      <c r="BO18" s="7">
        <f t="shared" si="51"/>
        <v>0</v>
      </c>
      <c r="BP18" s="7">
        <f t="shared" si="52"/>
        <v>0</v>
      </c>
      <c r="BQ18" s="7">
        <f t="shared" si="53"/>
        <v>0</v>
      </c>
      <c r="BR18" s="7">
        <f t="shared" si="54"/>
        <v>0</v>
      </c>
      <c r="BS18" s="7">
        <f t="shared" si="55"/>
        <v>0</v>
      </c>
      <c r="BT18" s="7">
        <f t="shared" si="56"/>
        <v>0</v>
      </c>
      <c r="BU18" s="7">
        <f t="shared" si="57"/>
        <v>0</v>
      </c>
      <c r="BV18" s="7">
        <f t="shared" si="58"/>
        <v>0</v>
      </c>
      <c r="BW18" s="7">
        <f t="shared" si="59"/>
        <v>0</v>
      </c>
      <c r="BX18" s="7">
        <f t="shared" si="60"/>
        <v>0</v>
      </c>
      <c r="BY18" s="7">
        <f t="shared" si="61"/>
        <v>0</v>
      </c>
      <c r="BZ18" s="7">
        <f t="shared" si="62"/>
        <v>0</v>
      </c>
      <c r="CA18" s="7">
        <f t="shared" si="63"/>
        <v>0</v>
      </c>
      <c r="CB18" s="7">
        <f t="shared" si="64"/>
        <v>0</v>
      </c>
      <c r="CC18" s="7">
        <f t="shared" si="65"/>
        <v>0</v>
      </c>
      <c r="CD18" s="7">
        <f t="shared" si="66"/>
        <v>0</v>
      </c>
      <c r="CE18" s="7">
        <f t="shared" si="67"/>
        <v>0</v>
      </c>
      <c r="CF18" s="7">
        <f t="shared" si="68"/>
        <v>0</v>
      </c>
      <c r="CG18" s="7">
        <f t="shared" si="69"/>
        <v>0</v>
      </c>
      <c r="CH18" s="7">
        <f t="shared" si="70"/>
        <v>0</v>
      </c>
      <c r="CI18" s="7">
        <f t="shared" si="71"/>
        <v>0</v>
      </c>
      <c r="CJ18" s="7">
        <f t="shared" si="72"/>
        <v>0</v>
      </c>
      <c r="CK18" s="7">
        <f t="shared" si="73"/>
        <v>0</v>
      </c>
      <c r="CL18" s="7">
        <f t="shared" si="74"/>
        <v>0</v>
      </c>
      <c r="CM18" s="7">
        <f t="shared" si="75"/>
        <v>0</v>
      </c>
      <c r="CN18" s="7">
        <f t="shared" si="76"/>
        <v>0</v>
      </c>
      <c r="CO18" s="7">
        <f t="shared" si="77"/>
        <v>0</v>
      </c>
      <c r="CP18" s="7">
        <f t="shared" si="78"/>
        <v>0</v>
      </c>
      <c r="CQ18" s="7">
        <f t="shared" si="79"/>
        <v>0</v>
      </c>
      <c r="CR18" s="7">
        <f t="shared" si="80"/>
        <v>0</v>
      </c>
      <c r="CS18" s="7">
        <f t="shared" si="81"/>
        <v>0</v>
      </c>
      <c r="CT18" s="7">
        <f t="shared" si="82"/>
        <v>0</v>
      </c>
      <c r="CU18" s="7">
        <f t="shared" si="83"/>
        <v>0</v>
      </c>
      <c r="CV18" s="7">
        <f t="shared" si="84"/>
        <v>0</v>
      </c>
      <c r="CW18" s="7">
        <f t="shared" si="85"/>
        <v>0</v>
      </c>
      <c r="CX18" s="7">
        <f t="shared" si="86"/>
        <v>0</v>
      </c>
      <c r="CY18" s="7">
        <f t="shared" si="87"/>
        <v>0</v>
      </c>
      <c r="CZ18" s="7">
        <f t="shared" si="88"/>
        <v>0</v>
      </c>
      <c r="DA18" s="7">
        <f t="shared" si="89"/>
        <v>0</v>
      </c>
      <c r="DB18" s="7">
        <f t="shared" si="90"/>
        <v>0</v>
      </c>
      <c r="DC18" s="7">
        <f t="shared" si="91"/>
        <v>0</v>
      </c>
      <c r="DD18" s="7">
        <f t="shared" si="92"/>
        <v>0</v>
      </c>
      <c r="DE18" s="7">
        <f t="shared" si="93"/>
        <v>0</v>
      </c>
      <c r="DF18" s="7">
        <f t="shared" si="94"/>
        <v>0</v>
      </c>
      <c r="DG18" s="7">
        <f t="shared" si="95"/>
        <v>0</v>
      </c>
      <c r="DH18" s="7">
        <f t="shared" si="96"/>
        <v>0</v>
      </c>
      <c r="DI18" s="7">
        <f t="shared" si="97"/>
        <v>0</v>
      </c>
      <c r="DJ18" s="7">
        <f t="shared" si="98"/>
        <v>0</v>
      </c>
      <c r="DK18" s="7">
        <f t="shared" si="99"/>
        <v>0</v>
      </c>
      <c r="DL18" s="7">
        <f t="shared" si="100"/>
        <v>0</v>
      </c>
      <c r="DM18" s="7">
        <f t="shared" si="101"/>
        <v>0</v>
      </c>
      <c r="DN18" s="7">
        <f t="shared" si="102"/>
        <v>0</v>
      </c>
      <c r="DO18" s="7">
        <f t="shared" si="103"/>
        <v>0</v>
      </c>
      <c r="DP18" s="7">
        <f t="shared" si="104"/>
        <v>0</v>
      </c>
      <c r="DQ18" s="7">
        <f t="shared" si="105"/>
        <v>25</v>
      </c>
      <c r="DR18" s="7">
        <f t="shared" si="106"/>
        <v>0</v>
      </c>
      <c r="DS18" s="7">
        <f t="shared" si="107"/>
        <v>0</v>
      </c>
      <c r="DT18" s="7">
        <f t="shared" si="108"/>
        <v>0</v>
      </c>
      <c r="DU18" s="7">
        <f t="shared" si="109"/>
        <v>0</v>
      </c>
      <c r="DV18" s="7">
        <f t="shared" si="110"/>
        <v>0</v>
      </c>
      <c r="DW18" s="7">
        <f t="shared" si="111"/>
        <v>0</v>
      </c>
      <c r="DX18" s="7">
        <f t="shared" si="112"/>
        <v>0</v>
      </c>
      <c r="DY18" s="7">
        <f t="shared" si="113"/>
        <v>0</v>
      </c>
      <c r="DZ18" s="7">
        <f t="shared" si="114"/>
        <v>0</v>
      </c>
      <c r="EA18" s="7">
        <f t="shared" si="115"/>
        <v>0</v>
      </c>
      <c r="EB18" s="7">
        <f t="shared" si="116"/>
        <v>0</v>
      </c>
      <c r="EC18" s="7">
        <f t="shared" si="117"/>
        <v>0</v>
      </c>
      <c r="ED18" s="7">
        <f t="shared" si="118"/>
        <v>0</v>
      </c>
      <c r="EE18" s="7">
        <f t="shared" si="119"/>
        <v>0</v>
      </c>
      <c r="EF18" s="7">
        <f t="shared" si="120"/>
        <v>0</v>
      </c>
      <c r="EG18" s="7">
        <f t="shared" si="121"/>
        <v>0</v>
      </c>
      <c r="EH18" s="7">
        <f t="shared" si="122"/>
        <v>0</v>
      </c>
      <c r="EI18" s="7">
        <f t="shared" si="123"/>
        <v>0</v>
      </c>
      <c r="EJ18" s="7">
        <f t="shared" si="124"/>
        <v>0</v>
      </c>
      <c r="EK18" s="7">
        <f t="shared" si="125"/>
        <v>0</v>
      </c>
      <c r="EL18" s="7">
        <f t="shared" si="126"/>
        <v>0</v>
      </c>
      <c r="EM18" s="7">
        <f t="shared" si="127"/>
        <v>0</v>
      </c>
      <c r="EN18" s="7">
        <f t="shared" si="128"/>
        <v>0</v>
      </c>
      <c r="EO18" s="7">
        <f t="shared" si="129"/>
        <v>0</v>
      </c>
      <c r="EP18" s="7">
        <f t="shared" si="130"/>
        <v>0</v>
      </c>
      <c r="EQ18" s="7">
        <f t="shared" si="131"/>
        <v>0</v>
      </c>
      <c r="ER18" s="7">
        <f t="shared" si="132"/>
        <v>25</v>
      </c>
      <c r="ES18" s="7"/>
      <c r="ET18" s="7" t="str">
        <f t="shared" si="228"/>
        <v>Ноль</v>
      </c>
      <c r="EU18" s="7">
        <f t="shared" si="134"/>
        <v>16</v>
      </c>
      <c r="EV18" s="7"/>
      <c r="EW18" s="7">
        <f t="shared" si="135"/>
        <v>16</v>
      </c>
      <c r="EX18" s="7" t="e">
        <f>IF(M18=#REF!,IF(L18&lt;#REF!,#REF!,FB18),#REF!)</f>
        <v>#REF!</v>
      </c>
      <c r="EY18" s="7" t="e">
        <f>IF(M18=#REF!,IF(L18&lt;#REF!,0,1))</f>
        <v>#REF!</v>
      </c>
      <c r="EZ18" s="7" t="e">
        <f>IF(AND(EW18&gt;=21,EW18&lt;&gt;0),EW18,IF(M18&lt;#REF!,"СТОП",EX18+EY18))</f>
        <v>#REF!</v>
      </c>
      <c r="FA18" s="7"/>
      <c r="FB18" s="7">
        <v>15</v>
      </c>
      <c r="FC18" s="7">
        <v>16</v>
      </c>
      <c r="FD18" s="7"/>
      <c r="FE18" s="9">
        <f t="shared" si="136"/>
        <v>0</v>
      </c>
      <c r="FF18" s="9">
        <f t="shared" si="137"/>
        <v>0</v>
      </c>
      <c r="FG18" s="9">
        <f t="shared" si="138"/>
        <v>0</v>
      </c>
      <c r="FH18" s="9">
        <f t="shared" si="139"/>
        <v>0</v>
      </c>
      <c r="FI18" s="9">
        <f t="shared" si="140"/>
        <v>0</v>
      </c>
      <c r="FJ18" s="9">
        <f t="shared" si="141"/>
        <v>0</v>
      </c>
      <c r="FK18" s="9">
        <f t="shared" si="142"/>
        <v>0</v>
      </c>
      <c r="FL18" s="9">
        <f t="shared" si="143"/>
        <v>0</v>
      </c>
      <c r="FM18" s="9">
        <f t="shared" si="144"/>
        <v>0</v>
      </c>
      <c r="FN18" s="9">
        <f t="shared" si="145"/>
        <v>0</v>
      </c>
      <c r="FO18" s="9">
        <f t="shared" si="146"/>
        <v>0</v>
      </c>
      <c r="FP18" s="9">
        <f t="shared" si="147"/>
        <v>0</v>
      </c>
      <c r="FQ18" s="9">
        <f t="shared" si="148"/>
        <v>0</v>
      </c>
      <c r="FR18" s="9">
        <f t="shared" si="149"/>
        <v>0</v>
      </c>
      <c r="FS18" s="9">
        <f t="shared" si="150"/>
        <v>0</v>
      </c>
      <c r="FT18" s="9">
        <f t="shared" si="151"/>
        <v>0</v>
      </c>
      <c r="FU18" s="9">
        <f t="shared" si="152"/>
        <v>0</v>
      </c>
      <c r="FV18" s="9">
        <f t="shared" si="153"/>
        <v>0</v>
      </c>
      <c r="FW18" s="9">
        <f t="shared" si="154"/>
        <v>0</v>
      </c>
      <c r="FX18" s="9">
        <f t="shared" si="155"/>
        <v>0</v>
      </c>
      <c r="FY18" s="9">
        <f t="shared" si="156"/>
        <v>0</v>
      </c>
      <c r="FZ18" s="9">
        <f t="shared" si="157"/>
        <v>0</v>
      </c>
      <c r="GA18" s="9">
        <f t="shared" si="158"/>
        <v>0</v>
      </c>
      <c r="GB18" s="9">
        <f t="shared" si="159"/>
        <v>0</v>
      </c>
      <c r="GC18" s="9">
        <f t="shared" si="160"/>
        <v>0</v>
      </c>
      <c r="GD18" s="9">
        <f t="shared" si="161"/>
        <v>0</v>
      </c>
      <c r="GE18" s="9">
        <f t="shared" si="162"/>
        <v>0</v>
      </c>
      <c r="GF18" s="9">
        <f t="shared" si="163"/>
        <v>0</v>
      </c>
      <c r="GG18" s="9">
        <f t="shared" si="164"/>
        <v>0</v>
      </c>
      <c r="GH18" s="9">
        <f t="shared" si="165"/>
        <v>0</v>
      </c>
      <c r="GI18" s="9">
        <f t="shared" si="166"/>
        <v>0</v>
      </c>
      <c r="GJ18" s="9">
        <f t="shared" si="167"/>
        <v>0</v>
      </c>
      <c r="GK18" s="9">
        <f t="shared" si="168"/>
        <v>0</v>
      </c>
      <c r="GL18" s="9">
        <f t="shared" si="169"/>
        <v>0</v>
      </c>
      <c r="GM18" s="9">
        <f t="shared" si="170"/>
        <v>0</v>
      </c>
      <c r="GN18" s="9">
        <f t="shared" si="171"/>
        <v>0</v>
      </c>
      <c r="GO18" s="9">
        <f t="shared" si="172"/>
        <v>0</v>
      </c>
      <c r="GP18" s="9">
        <f t="shared" si="173"/>
        <v>0</v>
      </c>
      <c r="GQ18" s="9">
        <f t="shared" si="174"/>
        <v>5</v>
      </c>
      <c r="GR18" s="9">
        <f t="shared" si="175"/>
        <v>0</v>
      </c>
      <c r="GS18" s="9">
        <f t="shared" si="176"/>
        <v>0</v>
      </c>
      <c r="GT18" s="9">
        <f t="shared" si="177"/>
        <v>0</v>
      </c>
      <c r="GU18" s="9">
        <f t="shared" si="178"/>
        <v>0</v>
      </c>
      <c r="GV18" s="9">
        <f t="shared" si="179"/>
        <v>0</v>
      </c>
      <c r="GW18" s="9">
        <f t="shared" si="180"/>
        <v>0</v>
      </c>
      <c r="GX18" s="9">
        <f t="shared" si="181"/>
        <v>5</v>
      </c>
      <c r="GY18" s="9">
        <f t="shared" si="182"/>
        <v>0</v>
      </c>
      <c r="GZ18" s="9">
        <f t="shared" si="183"/>
        <v>0</v>
      </c>
      <c r="HA18" s="9">
        <f t="shared" si="184"/>
        <v>0</v>
      </c>
      <c r="HB18" s="9">
        <f t="shared" si="185"/>
        <v>0</v>
      </c>
      <c r="HC18" s="9">
        <f t="shared" si="186"/>
        <v>0</v>
      </c>
      <c r="HD18" s="9">
        <f t="shared" si="187"/>
        <v>0</v>
      </c>
      <c r="HE18" s="9">
        <f t="shared" si="188"/>
        <v>0</v>
      </c>
      <c r="HF18" s="9">
        <f t="shared" si="189"/>
        <v>0</v>
      </c>
      <c r="HG18" s="9">
        <f t="shared" si="190"/>
        <v>0</v>
      </c>
      <c r="HH18" s="9">
        <f t="shared" si="191"/>
        <v>0</v>
      </c>
      <c r="HI18" s="9">
        <f t="shared" si="192"/>
        <v>0</v>
      </c>
      <c r="HJ18" s="9">
        <f t="shared" si="193"/>
        <v>0</v>
      </c>
      <c r="HK18" s="9">
        <f t="shared" si="194"/>
        <v>0</v>
      </c>
      <c r="HL18" s="9">
        <f t="shared" si="195"/>
        <v>0</v>
      </c>
      <c r="HM18" s="9">
        <f t="shared" si="196"/>
        <v>0</v>
      </c>
      <c r="HN18" s="9">
        <f t="shared" si="197"/>
        <v>0</v>
      </c>
      <c r="HO18" s="9">
        <f t="shared" si="198"/>
        <v>0</v>
      </c>
      <c r="HP18" s="9">
        <f t="shared" si="199"/>
        <v>0</v>
      </c>
      <c r="HQ18" s="9">
        <f t="shared" si="200"/>
        <v>0</v>
      </c>
      <c r="HR18" s="9">
        <f t="shared" si="201"/>
        <v>0</v>
      </c>
      <c r="HS18" s="9">
        <f t="shared" si="202"/>
        <v>0</v>
      </c>
      <c r="HT18" s="9">
        <f t="shared" si="203"/>
        <v>0</v>
      </c>
      <c r="HU18" s="9">
        <f t="shared" si="204"/>
        <v>0</v>
      </c>
      <c r="HV18" s="9">
        <f t="shared" si="205"/>
        <v>0</v>
      </c>
      <c r="HW18" s="9">
        <f t="shared" si="206"/>
        <v>0</v>
      </c>
      <c r="HX18" s="9">
        <f t="shared" si="207"/>
        <v>0</v>
      </c>
      <c r="HY18" s="9">
        <f t="shared" si="208"/>
        <v>0</v>
      </c>
      <c r="HZ18" s="9">
        <f t="shared" si="209"/>
        <v>0</v>
      </c>
      <c r="IA18" s="9">
        <f t="shared" si="210"/>
        <v>0</v>
      </c>
      <c r="IB18" s="9">
        <f t="shared" si="211"/>
        <v>0</v>
      </c>
      <c r="IC18" s="9">
        <f t="shared" si="212"/>
        <v>0</v>
      </c>
      <c r="ID18" s="9">
        <f t="shared" si="213"/>
        <v>0</v>
      </c>
      <c r="IE18" s="9">
        <f t="shared" si="214"/>
        <v>0</v>
      </c>
      <c r="IF18" s="9">
        <f t="shared" si="215"/>
        <v>0</v>
      </c>
      <c r="IG18" s="9">
        <f t="shared" si="216"/>
        <v>0</v>
      </c>
      <c r="IH18" s="9">
        <f t="shared" si="217"/>
        <v>0</v>
      </c>
      <c r="II18" s="9">
        <f t="shared" si="218"/>
        <v>0</v>
      </c>
      <c r="IJ18" s="9">
        <f t="shared" si="219"/>
        <v>0</v>
      </c>
      <c r="IK18" s="9">
        <f t="shared" si="220"/>
        <v>63</v>
      </c>
      <c r="IL18" s="9">
        <f t="shared" si="221"/>
        <v>0</v>
      </c>
      <c r="IM18" s="9">
        <f t="shared" si="222"/>
        <v>0</v>
      </c>
      <c r="IN18" s="9">
        <f t="shared" si="223"/>
        <v>0</v>
      </c>
      <c r="IO18" s="9">
        <f t="shared" si="224"/>
        <v>0</v>
      </c>
      <c r="IP18" s="9">
        <f t="shared" si="225"/>
        <v>0</v>
      </c>
      <c r="IQ18" s="9">
        <f t="shared" si="226"/>
        <v>0</v>
      </c>
      <c r="IR18" s="9">
        <f t="shared" si="227"/>
        <v>63</v>
      </c>
      <c r="IS18" s="7"/>
      <c r="IT18" s="7"/>
      <c r="IU18" s="7"/>
      <c r="IV18" s="7"/>
    </row>
    <row r="19" spans="1:256" s="1" customFormat="1" ht="141">
      <c r="A19" s="79">
        <v>9</v>
      </c>
      <c r="B19" s="80">
        <v>15</v>
      </c>
      <c r="C19" s="81" t="s">
        <v>74</v>
      </c>
      <c r="D19" s="82" t="s">
        <v>37</v>
      </c>
      <c r="E19" s="83" t="s">
        <v>58</v>
      </c>
      <c r="F19" s="91" t="s">
        <v>61</v>
      </c>
      <c r="G19" s="81" t="s">
        <v>75</v>
      </c>
      <c r="H19" s="80" t="s">
        <v>62</v>
      </c>
      <c r="I19" s="104" t="s">
        <v>123</v>
      </c>
      <c r="J19" s="89">
        <v>0</v>
      </c>
      <c r="K19" s="104">
        <v>6</v>
      </c>
      <c r="L19" s="113">
        <f>LOOKUP(K19,{1,2,3,4,5,6,7,8,9,10,11,12,13,14,15,16,17,18,19,20,21},{25,22,20,18,16,15,14,13,12,11,10,9,8,7,6,5,4,3,2,1,0})</f>
        <v>15</v>
      </c>
      <c r="M19" s="87">
        <f t="shared" si="0"/>
        <v>15</v>
      </c>
      <c r="N19" s="6" t="e">
        <f>#REF!+#REF!</f>
        <v>#REF!</v>
      </c>
      <c r="O19" s="7"/>
      <c r="P19" s="8"/>
      <c r="Q19" s="7">
        <f t="shared" si="1"/>
        <v>0</v>
      </c>
      <c r="R19" s="7">
        <f t="shared" si="2"/>
        <v>0</v>
      </c>
      <c r="S19" s="7">
        <f t="shared" si="3"/>
        <v>0</v>
      </c>
      <c r="T19" s="7">
        <f t="shared" si="4"/>
        <v>0</v>
      </c>
      <c r="U19" s="7">
        <f t="shared" si="5"/>
        <v>0</v>
      </c>
      <c r="V19" s="7">
        <f t="shared" si="6"/>
        <v>0</v>
      </c>
      <c r="W19" s="7">
        <f t="shared" si="7"/>
        <v>0</v>
      </c>
      <c r="X19" s="7">
        <f t="shared" si="8"/>
        <v>0</v>
      </c>
      <c r="Y19" s="7">
        <f t="shared" si="9"/>
        <v>0</v>
      </c>
      <c r="Z19" s="7">
        <f t="shared" si="10"/>
        <v>0</v>
      </c>
      <c r="AA19" s="7">
        <f t="shared" si="11"/>
        <v>0</v>
      </c>
      <c r="AB19" s="7">
        <f t="shared" si="12"/>
        <v>0</v>
      </c>
      <c r="AC19" s="7">
        <f t="shared" si="13"/>
        <v>0</v>
      </c>
      <c r="AD19" s="7">
        <f t="shared" si="14"/>
        <v>0</v>
      </c>
      <c r="AE19" s="7">
        <f t="shared" si="15"/>
        <v>0</v>
      </c>
      <c r="AF19" s="7">
        <f t="shared" si="16"/>
        <v>0</v>
      </c>
      <c r="AG19" s="7">
        <f t="shared" si="17"/>
        <v>0</v>
      </c>
      <c r="AH19" s="7">
        <f t="shared" si="18"/>
        <v>0</v>
      </c>
      <c r="AI19" s="7">
        <f t="shared" si="19"/>
        <v>0</v>
      </c>
      <c r="AJ19" s="7">
        <f t="shared" si="20"/>
        <v>0</v>
      </c>
      <c r="AK19" s="7">
        <f t="shared" si="21"/>
        <v>0</v>
      </c>
      <c r="AL19" s="7">
        <f t="shared" si="22"/>
        <v>0</v>
      </c>
      <c r="AM19" s="7">
        <f t="shared" si="23"/>
        <v>0</v>
      </c>
      <c r="AN19" s="7">
        <f t="shared" si="24"/>
        <v>0</v>
      </c>
      <c r="AO19" s="7">
        <f t="shared" si="25"/>
        <v>0</v>
      </c>
      <c r="AP19" s="7">
        <f t="shared" si="26"/>
        <v>0</v>
      </c>
      <c r="AQ19" s="7">
        <f t="shared" si="27"/>
        <v>0</v>
      </c>
      <c r="AR19" s="7">
        <f t="shared" si="28"/>
        <v>0</v>
      </c>
      <c r="AS19" s="7">
        <f t="shared" si="29"/>
        <v>0</v>
      </c>
      <c r="AT19" s="7">
        <f t="shared" si="30"/>
        <v>0</v>
      </c>
      <c r="AU19" s="7">
        <f t="shared" si="31"/>
        <v>0</v>
      </c>
      <c r="AV19" s="7">
        <f t="shared" si="32"/>
        <v>0</v>
      </c>
      <c r="AW19" s="7">
        <f t="shared" si="33"/>
        <v>0</v>
      </c>
      <c r="AX19" s="7">
        <f t="shared" si="34"/>
        <v>0</v>
      </c>
      <c r="AY19" s="7">
        <f t="shared" si="35"/>
        <v>0</v>
      </c>
      <c r="AZ19" s="7">
        <f t="shared" si="36"/>
        <v>0</v>
      </c>
      <c r="BA19" s="7">
        <f t="shared" si="37"/>
        <v>0</v>
      </c>
      <c r="BB19" s="7">
        <f t="shared" si="38"/>
        <v>6</v>
      </c>
      <c r="BC19" s="7">
        <f t="shared" si="39"/>
        <v>0</v>
      </c>
      <c r="BD19" s="7">
        <f t="shared" si="40"/>
        <v>0</v>
      </c>
      <c r="BE19" s="7">
        <f t="shared" si="41"/>
        <v>0</v>
      </c>
      <c r="BF19" s="7">
        <f t="shared" si="42"/>
        <v>0</v>
      </c>
      <c r="BG19" s="7">
        <f t="shared" si="43"/>
        <v>0</v>
      </c>
      <c r="BH19" s="7">
        <f t="shared" si="44"/>
        <v>0</v>
      </c>
      <c r="BI19" s="7">
        <f t="shared" si="45"/>
        <v>0</v>
      </c>
      <c r="BJ19" s="7">
        <f t="shared" si="46"/>
        <v>6</v>
      </c>
      <c r="BK19" s="7">
        <f t="shared" si="47"/>
        <v>0</v>
      </c>
      <c r="BL19" s="7">
        <f t="shared" si="48"/>
        <v>0</v>
      </c>
      <c r="BM19" s="7">
        <f t="shared" si="49"/>
        <v>0</v>
      </c>
      <c r="BN19" s="7">
        <f t="shared" si="50"/>
        <v>0</v>
      </c>
      <c r="BO19" s="7">
        <f t="shared" si="51"/>
        <v>0</v>
      </c>
      <c r="BP19" s="7">
        <f t="shared" si="52"/>
        <v>0</v>
      </c>
      <c r="BQ19" s="7">
        <f t="shared" si="53"/>
        <v>0</v>
      </c>
      <c r="BR19" s="7">
        <f t="shared" si="54"/>
        <v>0</v>
      </c>
      <c r="BS19" s="7">
        <f t="shared" si="55"/>
        <v>0</v>
      </c>
      <c r="BT19" s="7">
        <f t="shared" si="56"/>
        <v>0</v>
      </c>
      <c r="BU19" s="7">
        <f t="shared" si="57"/>
        <v>0</v>
      </c>
      <c r="BV19" s="7">
        <f t="shared" si="58"/>
        <v>0</v>
      </c>
      <c r="BW19" s="7">
        <f t="shared" si="59"/>
        <v>0</v>
      </c>
      <c r="BX19" s="7">
        <f t="shared" si="60"/>
        <v>0</v>
      </c>
      <c r="BY19" s="7">
        <f t="shared" si="61"/>
        <v>0</v>
      </c>
      <c r="BZ19" s="7">
        <f t="shared" si="62"/>
        <v>0</v>
      </c>
      <c r="CA19" s="7">
        <f t="shared" si="63"/>
        <v>0</v>
      </c>
      <c r="CB19" s="7">
        <f t="shared" si="64"/>
        <v>0</v>
      </c>
      <c r="CC19" s="7">
        <f t="shared" si="65"/>
        <v>0</v>
      </c>
      <c r="CD19" s="7">
        <f t="shared" si="66"/>
        <v>0</v>
      </c>
      <c r="CE19" s="7">
        <f t="shared" si="67"/>
        <v>0</v>
      </c>
      <c r="CF19" s="7">
        <f t="shared" si="68"/>
        <v>0</v>
      </c>
      <c r="CG19" s="7">
        <f t="shared" si="69"/>
        <v>0</v>
      </c>
      <c r="CH19" s="7">
        <f t="shared" si="70"/>
        <v>0</v>
      </c>
      <c r="CI19" s="7">
        <f t="shared" si="71"/>
        <v>0</v>
      </c>
      <c r="CJ19" s="7">
        <f t="shared" si="72"/>
        <v>0</v>
      </c>
      <c r="CK19" s="7">
        <f t="shared" si="73"/>
        <v>0</v>
      </c>
      <c r="CL19" s="7">
        <f t="shared" si="74"/>
        <v>0</v>
      </c>
      <c r="CM19" s="7">
        <f t="shared" si="75"/>
        <v>0</v>
      </c>
      <c r="CN19" s="7">
        <f t="shared" si="76"/>
        <v>0</v>
      </c>
      <c r="CO19" s="7">
        <f t="shared" si="77"/>
        <v>0</v>
      </c>
      <c r="CP19" s="7">
        <f t="shared" si="78"/>
        <v>0</v>
      </c>
      <c r="CQ19" s="7">
        <f t="shared" si="79"/>
        <v>0</v>
      </c>
      <c r="CR19" s="7">
        <f t="shared" si="80"/>
        <v>0</v>
      </c>
      <c r="CS19" s="7">
        <f t="shared" si="81"/>
        <v>0</v>
      </c>
      <c r="CT19" s="7">
        <f t="shared" si="82"/>
        <v>0</v>
      </c>
      <c r="CU19" s="7">
        <f t="shared" si="83"/>
        <v>0</v>
      </c>
      <c r="CV19" s="7">
        <f t="shared" si="84"/>
        <v>0</v>
      </c>
      <c r="CW19" s="7">
        <f t="shared" si="85"/>
        <v>0</v>
      </c>
      <c r="CX19" s="7">
        <f t="shared" si="86"/>
        <v>0</v>
      </c>
      <c r="CY19" s="7">
        <f t="shared" si="87"/>
        <v>0</v>
      </c>
      <c r="CZ19" s="7">
        <f t="shared" si="88"/>
        <v>0</v>
      </c>
      <c r="DA19" s="7">
        <f t="shared" si="89"/>
        <v>0</v>
      </c>
      <c r="DB19" s="7">
        <f t="shared" si="90"/>
        <v>0</v>
      </c>
      <c r="DC19" s="7">
        <f t="shared" si="91"/>
        <v>0</v>
      </c>
      <c r="DD19" s="7">
        <f t="shared" si="92"/>
        <v>0</v>
      </c>
      <c r="DE19" s="7">
        <f t="shared" si="93"/>
        <v>0</v>
      </c>
      <c r="DF19" s="7">
        <f t="shared" si="94"/>
        <v>0</v>
      </c>
      <c r="DG19" s="7">
        <f t="shared" si="95"/>
        <v>0</v>
      </c>
      <c r="DH19" s="7">
        <f t="shared" si="96"/>
        <v>0</v>
      </c>
      <c r="DI19" s="7">
        <f t="shared" si="97"/>
        <v>0</v>
      </c>
      <c r="DJ19" s="7">
        <f t="shared" si="98"/>
        <v>0</v>
      </c>
      <c r="DK19" s="7">
        <f t="shared" si="99"/>
        <v>0</v>
      </c>
      <c r="DL19" s="7">
        <f t="shared" si="100"/>
        <v>0</v>
      </c>
      <c r="DM19" s="7">
        <f t="shared" si="101"/>
        <v>0</v>
      </c>
      <c r="DN19" s="7">
        <f t="shared" si="102"/>
        <v>0</v>
      </c>
      <c r="DO19" s="7">
        <f t="shared" si="103"/>
        <v>0</v>
      </c>
      <c r="DP19" s="7">
        <f t="shared" si="104"/>
        <v>26</v>
      </c>
      <c r="DQ19" s="7">
        <f t="shared" si="105"/>
        <v>0</v>
      </c>
      <c r="DR19" s="7">
        <f t="shared" si="106"/>
        <v>0</v>
      </c>
      <c r="DS19" s="7">
        <f t="shared" si="107"/>
        <v>0</v>
      </c>
      <c r="DT19" s="7">
        <f t="shared" si="108"/>
        <v>0</v>
      </c>
      <c r="DU19" s="7">
        <f t="shared" si="109"/>
        <v>0</v>
      </c>
      <c r="DV19" s="7">
        <f t="shared" si="110"/>
        <v>0</v>
      </c>
      <c r="DW19" s="7">
        <f t="shared" si="111"/>
        <v>0</v>
      </c>
      <c r="DX19" s="7">
        <f t="shared" si="112"/>
        <v>0</v>
      </c>
      <c r="DY19" s="7">
        <f t="shared" si="113"/>
        <v>0</v>
      </c>
      <c r="DZ19" s="7">
        <f t="shared" si="114"/>
        <v>0</v>
      </c>
      <c r="EA19" s="7">
        <f t="shared" si="115"/>
        <v>0</v>
      </c>
      <c r="EB19" s="7">
        <f t="shared" si="116"/>
        <v>0</v>
      </c>
      <c r="EC19" s="7">
        <f t="shared" si="117"/>
        <v>0</v>
      </c>
      <c r="ED19" s="7">
        <f t="shared" si="118"/>
        <v>0</v>
      </c>
      <c r="EE19" s="7">
        <f t="shared" si="119"/>
        <v>0</v>
      </c>
      <c r="EF19" s="7">
        <f t="shared" si="120"/>
        <v>0</v>
      </c>
      <c r="EG19" s="7">
        <f t="shared" si="121"/>
        <v>0</v>
      </c>
      <c r="EH19" s="7">
        <f t="shared" si="122"/>
        <v>0</v>
      </c>
      <c r="EI19" s="7">
        <f t="shared" si="123"/>
        <v>0</v>
      </c>
      <c r="EJ19" s="7">
        <f t="shared" si="124"/>
        <v>0</v>
      </c>
      <c r="EK19" s="7">
        <f t="shared" si="125"/>
        <v>0</v>
      </c>
      <c r="EL19" s="7">
        <f t="shared" si="126"/>
        <v>0</v>
      </c>
      <c r="EM19" s="7">
        <f t="shared" si="127"/>
        <v>0</v>
      </c>
      <c r="EN19" s="7">
        <f t="shared" si="128"/>
        <v>0</v>
      </c>
      <c r="EO19" s="7">
        <f t="shared" si="129"/>
        <v>0</v>
      </c>
      <c r="EP19" s="7">
        <f t="shared" si="130"/>
        <v>0</v>
      </c>
      <c r="EQ19" s="7">
        <f t="shared" si="131"/>
        <v>0</v>
      </c>
      <c r="ER19" s="7">
        <f t="shared" si="132"/>
        <v>26</v>
      </c>
      <c r="ES19" s="7"/>
      <c r="ET19" s="7" t="str">
        <f t="shared" si="228"/>
        <v>Ноль</v>
      </c>
      <c r="EU19" s="7">
        <f t="shared" si="134"/>
        <v>15</v>
      </c>
      <c r="EV19" s="7"/>
      <c r="EW19" s="7">
        <f t="shared" si="135"/>
        <v>15</v>
      </c>
      <c r="EX19" s="7" t="e">
        <f>IF(M19=#REF!,IF(L19&lt;#REF!,#REF!,FB19),#REF!)</f>
        <v>#REF!</v>
      </c>
      <c r="EY19" s="7" t="e">
        <f>IF(M19=#REF!,IF(L19&lt;#REF!,0,1))</f>
        <v>#REF!</v>
      </c>
      <c r="EZ19" s="7" t="e">
        <f>IF(AND(EW19&gt;=21,EW19&lt;&gt;0),EW19,IF(M19&lt;#REF!,"СТОП",EX19+EY19))</f>
        <v>#REF!</v>
      </c>
      <c r="FA19" s="7"/>
      <c r="FB19" s="7">
        <v>15</v>
      </c>
      <c r="FC19" s="7">
        <v>16</v>
      </c>
      <c r="FD19" s="7"/>
      <c r="FE19" s="9">
        <f t="shared" si="136"/>
        <v>0</v>
      </c>
      <c r="FF19" s="9">
        <f t="shared" si="137"/>
        <v>0</v>
      </c>
      <c r="FG19" s="9">
        <f t="shared" si="138"/>
        <v>0</v>
      </c>
      <c r="FH19" s="9">
        <f t="shared" si="139"/>
        <v>0</v>
      </c>
      <c r="FI19" s="9">
        <f t="shared" si="140"/>
        <v>0</v>
      </c>
      <c r="FJ19" s="9">
        <f t="shared" si="141"/>
        <v>0</v>
      </c>
      <c r="FK19" s="9">
        <f t="shared" si="142"/>
        <v>0</v>
      </c>
      <c r="FL19" s="9">
        <f t="shared" si="143"/>
        <v>0</v>
      </c>
      <c r="FM19" s="9">
        <f t="shared" si="144"/>
        <v>0</v>
      </c>
      <c r="FN19" s="9">
        <f t="shared" si="145"/>
        <v>0</v>
      </c>
      <c r="FO19" s="9">
        <f t="shared" si="146"/>
        <v>0</v>
      </c>
      <c r="FP19" s="9">
        <f t="shared" si="147"/>
        <v>0</v>
      </c>
      <c r="FQ19" s="9">
        <f t="shared" si="148"/>
        <v>0</v>
      </c>
      <c r="FR19" s="9">
        <f t="shared" si="149"/>
        <v>0</v>
      </c>
      <c r="FS19" s="9">
        <f t="shared" si="150"/>
        <v>0</v>
      </c>
      <c r="FT19" s="9">
        <f t="shared" si="151"/>
        <v>0</v>
      </c>
      <c r="FU19" s="9">
        <f t="shared" si="152"/>
        <v>0</v>
      </c>
      <c r="FV19" s="9">
        <f t="shared" si="153"/>
        <v>0</v>
      </c>
      <c r="FW19" s="9">
        <f t="shared" si="154"/>
        <v>0</v>
      </c>
      <c r="FX19" s="9">
        <f t="shared" si="155"/>
        <v>0</v>
      </c>
      <c r="FY19" s="9">
        <f t="shared" si="156"/>
        <v>0</v>
      </c>
      <c r="FZ19" s="9">
        <f t="shared" si="157"/>
        <v>0</v>
      </c>
      <c r="GA19" s="9">
        <f t="shared" si="158"/>
        <v>0</v>
      </c>
      <c r="GB19" s="9">
        <f t="shared" si="159"/>
        <v>0</v>
      </c>
      <c r="GC19" s="9">
        <f t="shared" si="160"/>
        <v>0</v>
      </c>
      <c r="GD19" s="9">
        <f t="shared" si="161"/>
        <v>0</v>
      </c>
      <c r="GE19" s="9">
        <f t="shared" si="162"/>
        <v>0</v>
      </c>
      <c r="GF19" s="9">
        <f t="shared" si="163"/>
        <v>0</v>
      </c>
      <c r="GG19" s="9">
        <f t="shared" si="164"/>
        <v>0</v>
      </c>
      <c r="GH19" s="9">
        <f t="shared" si="165"/>
        <v>0</v>
      </c>
      <c r="GI19" s="9">
        <f t="shared" si="166"/>
        <v>0</v>
      </c>
      <c r="GJ19" s="9">
        <f t="shared" si="167"/>
        <v>0</v>
      </c>
      <c r="GK19" s="9">
        <f t="shared" si="168"/>
        <v>0</v>
      </c>
      <c r="GL19" s="9">
        <f t="shared" si="169"/>
        <v>0</v>
      </c>
      <c r="GM19" s="9">
        <f t="shared" si="170"/>
        <v>0</v>
      </c>
      <c r="GN19" s="9">
        <f t="shared" si="171"/>
        <v>0</v>
      </c>
      <c r="GO19" s="9">
        <f t="shared" si="172"/>
        <v>0</v>
      </c>
      <c r="GP19" s="9">
        <f t="shared" si="173"/>
        <v>6</v>
      </c>
      <c r="GQ19" s="9">
        <f t="shared" si="174"/>
        <v>0</v>
      </c>
      <c r="GR19" s="9">
        <f t="shared" si="175"/>
        <v>0</v>
      </c>
      <c r="GS19" s="9">
        <f t="shared" si="176"/>
        <v>0</v>
      </c>
      <c r="GT19" s="9">
        <f t="shared" si="177"/>
        <v>0</v>
      </c>
      <c r="GU19" s="9">
        <f t="shared" si="178"/>
        <v>0</v>
      </c>
      <c r="GV19" s="9">
        <f t="shared" si="179"/>
        <v>0</v>
      </c>
      <c r="GW19" s="9">
        <f t="shared" si="180"/>
        <v>0</v>
      </c>
      <c r="GX19" s="9">
        <f t="shared" si="181"/>
        <v>6</v>
      </c>
      <c r="GY19" s="9">
        <f t="shared" si="182"/>
        <v>0</v>
      </c>
      <c r="GZ19" s="9">
        <f t="shared" si="183"/>
        <v>0</v>
      </c>
      <c r="HA19" s="9">
        <f t="shared" si="184"/>
        <v>0</v>
      </c>
      <c r="HB19" s="9">
        <f t="shared" si="185"/>
        <v>0</v>
      </c>
      <c r="HC19" s="9">
        <f t="shared" si="186"/>
        <v>0</v>
      </c>
      <c r="HD19" s="9">
        <f t="shared" si="187"/>
        <v>0</v>
      </c>
      <c r="HE19" s="9">
        <f t="shared" si="188"/>
        <v>0</v>
      </c>
      <c r="HF19" s="9">
        <f t="shared" si="189"/>
        <v>0</v>
      </c>
      <c r="HG19" s="9">
        <f t="shared" si="190"/>
        <v>0</v>
      </c>
      <c r="HH19" s="9">
        <f t="shared" si="191"/>
        <v>0</v>
      </c>
      <c r="HI19" s="9">
        <f t="shared" si="192"/>
        <v>0</v>
      </c>
      <c r="HJ19" s="9">
        <f t="shared" si="193"/>
        <v>0</v>
      </c>
      <c r="HK19" s="9">
        <f t="shared" si="194"/>
        <v>0</v>
      </c>
      <c r="HL19" s="9">
        <f t="shared" si="195"/>
        <v>0</v>
      </c>
      <c r="HM19" s="9">
        <f t="shared" si="196"/>
        <v>0</v>
      </c>
      <c r="HN19" s="9">
        <f t="shared" si="197"/>
        <v>0</v>
      </c>
      <c r="HO19" s="9">
        <f t="shared" si="198"/>
        <v>0</v>
      </c>
      <c r="HP19" s="9">
        <f t="shared" si="199"/>
        <v>0</v>
      </c>
      <c r="HQ19" s="9">
        <f t="shared" si="200"/>
        <v>0</v>
      </c>
      <c r="HR19" s="9">
        <f t="shared" si="201"/>
        <v>0</v>
      </c>
      <c r="HS19" s="9">
        <f t="shared" si="202"/>
        <v>0</v>
      </c>
      <c r="HT19" s="9">
        <f t="shared" si="203"/>
        <v>0</v>
      </c>
      <c r="HU19" s="9">
        <f t="shared" si="204"/>
        <v>0</v>
      </c>
      <c r="HV19" s="9">
        <f t="shared" si="205"/>
        <v>0</v>
      </c>
      <c r="HW19" s="9">
        <f t="shared" si="206"/>
        <v>0</v>
      </c>
      <c r="HX19" s="9">
        <f t="shared" si="207"/>
        <v>0</v>
      </c>
      <c r="HY19" s="9">
        <f t="shared" si="208"/>
        <v>0</v>
      </c>
      <c r="HZ19" s="9">
        <f t="shared" si="209"/>
        <v>0</v>
      </c>
      <c r="IA19" s="9">
        <f t="shared" si="210"/>
        <v>0</v>
      </c>
      <c r="IB19" s="9">
        <f t="shared" si="211"/>
        <v>0</v>
      </c>
      <c r="IC19" s="9">
        <f t="shared" si="212"/>
        <v>0</v>
      </c>
      <c r="ID19" s="9">
        <f t="shared" si="213"/>
        <v>0</v>
      </c>
      <c r="IE19" s="9">
        <f t="shared" si="214"/>
        <v>0</v>
      </c>
      <c r="IF19" s="9">
        <f t="shared" si="215"/>
        <v>0</v>
      </c>
      <c r="IG19" s="9">
        <f t="shared" si="216"/>
        <v>0</v>
      </c>
      <c r="IH19" s="9">
        <f t="shared" si="217"/>
        <v>0</v>
      </c>
      <c r="II19" s="9">
        <f t="shared" si="218"/>
        <v>0</v>
      </c>
      <c r="IJ19" s="9">
        <f t="shared" si="219"/>
        <v>65</v>
      </c>
      <c r="IK19" s="9">
        <f t="shared" si="220"/>
        <v>0</v>
      </c>
      <c r="IL19" s="9">
        <f t="shared" si="221"/>
        <v>0</v>
      </c>
      <c r="IM19" s="9">
        <f t="shared" si="222"/>
        <v>0</v>
      </c>
      <c r="IN19" s="9">
        <f t="shared" si="223"/>
        <v>0</v>
      </c>
      <c r="IO19" s="9">
        <f t="shared" si="224"/>
        <v>0</v>
      </c>
      <c r="IP19" s="9">
        <f t="shared" si="225"/>
        <v>0</v>
      </c>
      <c r="IQ19" s="9">
        <f t="shared" si="226"/>
        <v>0</v>
      </c>
      <c r="IR19" s="9">
        <f t="shared" si="227"/>
        <v>65</v>
      </c>
      <c r="IS19" s="7"/>
      <c r="IT19" s="7"/>
      <c r="IU19" s="7"/>
      <c r="IV19" s="7"/>
    </row>
    <row r="20" spans="1:256" s="1" customFormat="1" ht="70.5">
      <c r="A20" s="79">
        <v>10</v>
      </c>
      <c r="B20" s="80">
        <v>18</v>
      </c>
      <c r="C20" s="81" t="s">
        <v>44</v>
      </c>
      <c r="D20" s="82" t="s">
        <v>37</v>
      </c>
      <c r="E20" s="83" t="s">
        <v>58</v>
      </c>
      <c r="F20" s="91" t="s">
        <v>64</v>
      </c>
      <c r="G20" s="81" t="s">
        <v>70</v>
      </c>
      <c r="H20" s="80" t="s">
        <v>39</v>
      </c>
      <c r="I20" s="104" t="s">
        <v>1</v>
      </c>
      <c r="J20" s="89">
        <v>0</v>
      </c>
      <c r="K20" s="104">
        <v>7</v>
      </c>
      <c r="L20" s="113">
        <f>LOOKUP(K20,{1,2,3,4,5,6,7,8,9,10,11,12,13,14,15,16,17,18,19,20,21},{25,22,20,18,16,15,14,13,12,11,10,9,8,7,6,5,4,3,2,1,0})</f>
        <v>14</v>
      </c>
      <c r="M20" s="87">
        <f t="shared" si="0"/>
        <v>14</v>
      </c>
      <c r="N20" s="6" t="e">
        <f>#REF!+#REF!</f>
        <v>#REF!</v>
      </c>
      <c r="O20" s="7"/>
      <c r="P20" s="8"/>
      <c r="Q20" s="7">
        <f t="shared" si="1"/>
        <v>0</v>
      </c>
      <c r="R20" s="7">
        <f t="shared" si="2"/>
        <v>0</v>
      </c>
      <c r="S20" s="7">
        <f t="shared" si="3"/>
        <v>0</v>
      </c>
      <c r="T20" s="7">
        <f t="shared" si="4"/>
        <v>0</v>
      </c>
      <c r="U20" s="7">
        <f t="shared" si="5"/>
        <v>0</v>
      </c>
      <c r="V20" s="7">
        <f t="shared" si="6"/>
        <v>0</v>
      </c>
      <c r="W20" s="7">
        <f t="shared" si="7"/>
        <v>0</v>
      </c>
      <c r="X20" s="7">
        <f t="shared" si="8"/>
        <v>0</v>
      </c>
      <c r="Y20" s="7">
        <f t="shared" si="9"/>
        <v>0</v>
      </c>
      <c r="Z20" s="7">
        <f t="shared" si="10"/>
        <v>0</v>
      </c>
      <c r="AA20" s="7">
        <f t="shared" si="11"/>
        <v>0</v>
      </c>
      <c r="AB20" s="7">
        <f t="shared" si="12"/>
        <v>0</v>
      </c>
      <c r="AC20" s="7">
        <f t="shared" si="13"/>
        <v>0</v>
      </c>
      <c r="AD20" s="7">
        <f t="shared" si="14"/>
        <v>0</v>
      </c>
      <c r="AE20" s="7">
        <f t="shared" si="15"/>
        <v>0</v>
      </c>
      <c r="AF20" s="7">
        <f t="shared" si="16"/>
        <v>0</v>
      </c>
      <c r="AG20" s="7">
        <f t="shared" si="17"/>
        <v>0</v>
      </c>
      <c r="AH20" s="7">
        <f t="shared" si="18"/>
        <v>0</v>
      </c>
      <c r="AI20" s="7">
        <f t="shared" si="19"/>
        <v>0</v>
      </c>
      <c r="AJ20" s="7">
        <f t="shared" si="20"/>
        <v>0</v>
      </c>
      <c r="AK20" s="7">
        <f t="shared" si="21"/>
        <v>0</v>
      </c>
      <c r="AL20" s="7">
        <f t="shared" si="22"/>
        <v>0</v>
      </c>
      <c r="AM20" s="7">
        <f t="shared" si="23"/>
        <v>0</v>
      </c>
      <c r="AN20" s="7">
        <f t="shared" si="24"/>
        <v>0</v>
      </c>
      <c r="AO20" s="7">
        <f t="shared" si="25"/>
        <v>0</v>
      </c>
      <c r="AP20" s="7">
        <f t="shared" si="26"/>
        <v>0</v>
      </c>
      <c r="AQ20" s="7">
        <f t="shared" si="27"/>
        <v>0</v>
      </c>
      <c r="AR20" s="7">
        <f t="shared" si="28"/>
        <v>0</v>
      </c>
      <c r="AS20" s="7">
        <f t="shared" si="29"/>
        <v>0</v>
      </c>
      <c r="AT20" s="7">
        <f t="shared" si="30"/>
        <v>0</v>
      </c>
      <c r="AU20" s="7">
        <f t="shared" si="31"/>
        <v>0</v>
      </c>
      <c r="AV20" s="7">
        <f t="shared" si="32"/>
        <v>0</v>
      </c>
      <c r="AW20" s="7">
        <f t="shared" si="33"/>
        <v>0</v>
      </c>
      <c r="AX20" s="7">
        <f t="shared" si="34"/>
        <v>0</v>
      </c>
      <c r="AY20" s="7">
        <f t="shared" si="35"/>
        <v>0</v>
      </c>
      <c r="AZ20" s="7">
        <f t="shared" si="36"/>
        <v>0</v>
      </c>
      <c r="BA20" s="7">
        <f t="shared" si="37"/>
        <v>7</v>
      </c>
      <c r="BB20" s="7">
        <f t="shared" si="38"/>
        <v>0</v>
      </c>
      <c r="BC20" s="7">
        <f t="shared" si="39"/>
        <v>0</v>
      </c>
      <c r="BD20" s="7">
        <f t="shared" si="40"/>
        <v>0</v>
      </c>
      <c r="BE20" s="7">
        <f t="shared" si="41"/>
        <v>0</v>
      </c>
      <c r="BF20" s="7">
        <f t="shared" si="42"/>
        <v>0</v>
      </c>
      <c r="BG20" s="7">
        <f t="shared" si="43"/>
        <v>0</v>
      </c>
      <c r="BH20" s="7">
        <f t="shared" si="44"/>
        <v>0</v>
      </c>
      <c r="BI20" s="7">
        <f t="shared" si="45"/>
        <v>0</v>
      </c>
      <c r="BJ20" s="7">
        <f t="shared" si="46"/>
        <v>7</v>
      </c>
      <c r="BK20" s="7">
        <f t="shared" si="47"/>
        <v>0</v>
      </c>
      <c r="BL20" s="7">
        <f t="shared" si="48"/>
        <v>0</v>
      </c>
      <c r="BM20" s="7">
        <f t="shared" si="49"/>
        <v>0</v>
      </c>
      <c r="BN20" s="7">
        <f t="shared" si="50"/>
        <v>0</v>
      </c>
      <c r="BO20" s="7">
        <f t="shared" si="51"/>
        <v>0</v>
      </c>
      <c r="BP20" s="7">
        <f t="shared" si="52"/>
        <v>0</v>
      </c>
      <c r="BQ20" s="7">
        <f t="shared" si="53"/>
        <v>0</v>
      </c>
      <c r="BR20" s="7">
        <f t="shared" si="54"/>
        <v>0</v>
      </c>
      <c r="BS20" s="7">
        <f t="shared" si="55"/>
        <v>0</v>
      </c>
      <c r="BT20" s="7">
        <f t="shared" si="56"/>
        <v>0</v>
      </c>
      <c r="BU20" s="7">
        <f t="shared" si="57"/>
        <v>0</v>
      </c>
      <c r="BV20" s="7">
        <f t="shared" si="58"/>
        <v>0</v>
      </c>
      <c r="BW20" s="7">
        <f t="shared" si="59"/>
        <v>0</v>
      </c>
      <c r="BX20" s="7">
        <f t="shared" si="60"/>
        <v>0</v>
      </c>
      <c r="BY20" s="7">
        <f t="shared" si="61"/>
        <v>0</v>
      </c>
      <c r="BZ20" s="7">
        <f t="shared" si="62"/>
        <v>0</v>
      </c>
      <c r="CA20" s="7">
        <f t="shared" si="63"/>
        <v>0</v>
      </c>
      <c r="CB20" s="7">
        <f t="shared" si="64"/>
        <v>0</v>
      </c>
      <c r="CC20" s="7">
        <f t="shared" si="65"/>
        <v>0</v>
      </c>
      <c r="CD20" s="7">
        <f t="shared" si="66"/>
        <v>0</v>
      </c>
      <c r="CE20" s="7">
        <f t="shared" si="67"/>
        <v>0</v>
      </c>
      <c r="CF20" s="7">
        <f t="shared" si="68"/>
        <v>0</v>
      </c>
      <c r="CG20" s="7">
        <f t="shared" si="69"/>
        <v>0</v>
      </c>
      <c r="CH20" s="7">
        <f t="shared" si="70"/>
        <v>0</v>
      </c>
      <c r="CI20" s="7">
        <f t="shared" si="71"/>
        <v>0</v>
      </c>
      <c r="CJ20" s="7">
        <f t="shared" si="72"/>
        <v>0</v>
      </c>
      <c r="CK20" s="7">
        <f t="shared" si="73"/>
        <v>0</v>
      </c>
      <c r="CL20" s="7">
        <f t="shared" si="74"/>
        <v>0</v>
      </c>
      <c r="CM20" s="7">
        <f t="shared" si="75"/>
        <v>0</v>
      </c>
      <c r="CN20" s="7">
        <f t="shared" si="76"/>
        <v>0</v>
      </c>
      <c r="CO20" s="7">
        <f t="shared" si="77"/>
        <v>0</v>
      </c>
      <c r="CP20" s="7">
        <f t="shared" si="78"/>
        <v>0</v>
      </c>
      <c r="CQ20" s="7">
        <f t="shared" si="79"/>
        <v>0</v>
      </c>
      <c r="CR20" s="7">
        <f t="shared" si="80"/>
        <v>0</v>
      </c>
      <c r="CS20" s="7">
        <f t="shared" si="81"/>
        <v>0</v>
      </c>
      <c r="CT20" s="7">
        <f t="shared" si="82"/>
        <v>0</v>
      </c>
      <c r="CU20" s="7">
        <f t="shared" si="83"/>
        <v>0</v>
      </c>
      <c r="CV20" s="7">
        <f t="shared" si="84"/>
        <v>0</v>
      </c>
      <c r="CW20" s="7">
        <f t="shared" si="85"/>
        <v>0</v>
      </c>
      <c r="CX20" s="7">
        <f t="shared" si="86"/>
        <v>0</v>
      </c>
      <c r="CY20" s="7">
        <f t="shared" si="87"/>
        <v>0</v>
      </c>
      <c r="CZ20" s="7">
        <f t="shared" si="88"/>
        <v>0</v>
      </c>
      <c r="DA20" s="7">
        <f t="shared" si="89"/>
        <v>0</v>
      </c>
      <c r="DB20" s="7">
        <f t="shared" si="90"/>
        <v>0</v>
      </c>
      <c r="DC20" s="7">
        <f t="shared" si="91"/>
        <v>0</v>
      </c>
      <c r="DD20" s="7">
        <f t="shared" si="92"/>
        <v>0</v>
      </c>
      <c r="DE20" s="7">
        <f t="shared" si="93"/>
        <v>0</v>
      </c>
      <c r="DF20" s="7">
        <f t="shared" si="94"/>
        <v>0</v>
      </c>
      <c r="DG20" s="7">
        <f t="shared" si="95"/>
        <v>0</v>
      </c>
      <c r="DH20" s="7">
        <f t="shared" si="96"/>
        <v>0</v>
      </c>
      <c r="DI20" s="7">
        <f t="shared" si="97"/>
        <v>0</v>
      </c>
      <c r="DJ20" s="7">
        <f t="shared" si="98"/>
        <v>0</v>
      </c>
      <c r="DK20" s="7">
        <f t="shared" si="99"/>
        <v>0</v>
      </c>
      <c r="DL20" s="7">
        <f t="shared" si="100"/>
        <v>0</v>
      </c>
      <c r="DM20" s="7">
        <f t="shared" si="101"/>
        <v>0</v>
      </c>
      <c r="DN20" s="7">
        <f t="shared" si="102"/>
        <v>0</v>
      </c>
      <c r="DO20" s="7">
        <f t="shared" si="103"/>
        <v>27</v>
      </c>
      <c r="DP20" s="7">
        <f t="shared" si="104"/>
        <v>0</v>
      </c>
      <c r="DQ20" s="7">
        <f t="shared" si="105"/>
        <v>0</v>
      </c>
      <c r="DR20" s="7">
        <f t="shared" si="106"/>
        <v>0</v>
      </c>
      <c r="DS20" s="7">
        <f t="shared" si="107"/>
        <v>0</v>
      </c>
      <c r="DT20" s="7">
        <f t="shared" si="108"/>
        <v>0</v>
      </c>
      <c r="DU20" s="7">
        <f t="shared" si="109"/>
        <v>0</v>
      </c>
      <c r="DV20" s="7">
        <f t="shared" si="110"/>
        <v>0</v>
      </c>
      <c r="DW20" s="7">
        <f t="shared" si="111"/>
        <v>0</v>
      </c>
      <c r="DX20" s="7">
        <f t="shared" si="112"/>
        <v>0</v>
      </c>
      <c r="DY20" s="7">
        <f t="shared" si="113"/>
        <v>0</v>
      </c>
      <c r="DZ20" s="7">
        <f t="shared" si="114"/>
        <v>0</v>
      </c>
      <c r="EA20" s="7">
        <f t="shared" si="115"/>
        <v>0</v>
      </c>
      <c r="EB20" s="7">
        <f t="shared" si="116"/>
        <v>0</v>
      </c>
      <c r="EC20" s="7">
        <f t="shared" si="117"/>
        <v>0</v>
      </c>
      <c r="ED20" s="7">
        <f t="shared" si="118"/>
        <v>0</v>
      </c>
      <c r="EE20" s="7">
        <f t="shared" si="119"/>
        <v>0</v>
      </c>
      <c r="EF20" s="7">
        <f t="shared" si="120"/>
        <v>0</v>
      </c>
      <c r="EG20" s="7">
        <f t="shared" si="121"/>
        <v>0</v>
      </c>
      <c r="EH20" s="7">
        <f t="shared" si="122"/>
        <v>0</v>
      </c>
      <c r="EI20" s="7">
        <f t="shared" si="123"/>
        <v>0</v>
      </c>
      <c r="EJ20" s="7">
        <f t="shared" si="124"/>
        <v>0</v>
      </c>
      <c r="EK20" s="7">
        <f t="shared" si="125"/>
        <v>0</v>
      </c>
      <c r="EL20" s="7">
        <f t="shared" si="126"/>
        <v>0</v>
      </c>
      <c r="EM20" s="7">
        <f t="shared" si="127"/>
        <v>0</v>
      </c>
      <c r="EN20" s="7">
        <f t="shared" si="128"/>
        <v>0</v>
      </c>
      <c r="EO20" s="7">
        <f t="shared" si="129"/>
        <v>0</v>
      </c>
      <c r="EP20" s="7">
        <f t="shared" si="130"/>
        <v>0</v>
      </c>
      <c r="EQ20" s="7">
        <f t="shared" si="131"/>
        <v>0</v>
      </c>
      <c r="ER20" s="7">
        <f t="shared" si="132"/>
        <v>27</v>
      </c>
      <c r="ES20" s="7"/>
      <c r="ET20" s="7" t="str">
        <f t="shared" si="228"/>
        <v>Ноль</v>
      </c>
      <c r="EU20" s="7">
        <f t="shared" si="134"/>
        <v>14</v>
      </c>
      <c r="EV20" s="7"/>
      <c r="EW20" s="7">
        <f t="shared" si="135"/>
        <v>14</v>
      </c>
      <c r="EX20" s="7" t="e">
        <f>IF(M20=#REF!,IF(L20&lt;#REF!,#REF!,FB20),#REF!)</f>
        <v>#REF!</v>
      </c>
      <c r="EY20" s="7" t="e">
        <f>IF(M20=#REF!,IF(L20&lt;#REF!,0,1))</f>
        <v>#REF!</v>
      </c>
      <c r="EZ20" s="7" t="e">
        <f>IF(AND(EW20&gt;=21,EW20&lt;&gt;0),EW20,IF(M20&lt;#REF!,"СТОП",EX20+EY20))</f>
        <v>#REF!</v>
      </c>
      <c r="FA20" s="7"/>
      <c r="FB20" s="7">
        <v>15</v>
      </c>
      <c r="FC20" s="7">
        <v>16</v>
      </c>
      <c r="FD20" s="7"/>
      <c r="FE20" s="9">
        <f t="shared" si="136"/>
        <v>0</v>
      </c>
      <c r="FF20" s="9">
        <f t="shared" si="137"/>
        <v>0</v>
      </c>
      <c r="FG20" s="9">
        <f t="shared" si="138"/>
        <v>0</v>
      </c>
      <c r="FH20" s="9">
        <f t="shared" si="139"/>
        <v>0</v>
      </c>
      <c r="FI20" s="9">
        <f t="shared" si="140"/>
        <v>0</v>
      </c>
      <c r="FJ20" s="9">
        <f t="shared" si="141"/>
        <v>0</v>
      </c>
      <c r="FK20" s="9">
        <f t="shared" si="142"/>
        <v>0</v>
      </c>
      <c r="FL20" s="9">
        <f t="shared" si="143"/>
        <v>0</v>
      </c>
      <c r="FM20" s="9">
        <f t="shared" si="144"/>
        <v>0</v>
      </c>
      <c r="FN20" s="9">
        <f t="shared" si="145"/>
        <v>0</v>
      </c>
      <c r="FO20" s="9">
        <f t="shared" si="146"/>
        <v>0</v>
      </c>
      <c r="FP20" s="9">
        <f t="shared" si="147"/>
        <v>0</v>
      </c>
      <c r="FQ20" s="9">
        <f t="shared" si="148"/>
        <v>0</v>
      </c>
      <c r="FR20" s="9">
        <f t="shared" si="149"/>
        <v>0</v>
      </c>
      <c r="FS20" s="9">
        <f t="shared" si="150"/>
        <v>0</v>
      </c>
      <c r="FT20" s="9">
        <f t="shared" si="151"/>
        <v>0</v>
      </c>
      <c r="FU20" s="9">
        <f t="shared" si="152"/>
        <v>0</v>
      </c>
      <c r="FV20" s="9">
        <f t="shared" si="153"/>
        <v>0</v>
      </c>
      <c r="FW20" s="9">
        <f t="shared" si="154"/>
        <v>0</v>
      </c>
      <c r="FX20" s="9">
        <f t="shared" si="155"/>
        <v>0</v>
      </c>
      <c r="FY20" s="9">
        <f t="shared" si="156"/>
        <v>0</v>
      </c>
      <c r="FZ20" s="9">
        <f t="shared" si="157"/>
        <v>0</v>
      </c>
      <c r="GA20" s="9">
        <f t="shared" si="158"/>
        <v>0</v>
      </c>
      <c r="GB20" s="9">
        <f t="shared" si="159"/>
        <v>0</v>
      </c>
      <c r="GC20" s="9">
        <f t="shared" si="160"/>
        <v>0</v>
      </c>
      <c r="GD20" s="9">
        <f t="shared" si="161"/>
        <v>0</v>
      </c>
      <c r="GE20" s="9">
        <f t="shared" si="162"/>
        <v>0</v>
      </c>
      <c r="GF20" s="9">
        <f t="shared" si="163"/>
        <v>0</v>
      </c>
      <c r="GG20" s="9">
        <f t="shared" si="164"/>
        <v>0</v>
      </c>
      <c r="GH20" s="9">
        <f t="shared" si="165"/>
        <v>0</v>
      </c>
      <c r="GI20" s="9">
        <f t="shared" si="166"/>
        <v>0</v>
      </c>
      <c r="GJ20" s="9">
        <f t="shared" si="167"/>
        <v>0</v>
      </c>
      <c r="GK20" s="9">
        <f t="shared" si="168"/>
        <v>0</v>
      </c>
      <c r="GL20" s="9">
        <f t="shared" si="169"/>
        <v>0</v>
      </c>
      <c r="GM20" s="9">
        <f t="shared" si="170"/>
        <v>0</v>
      </c>
      <c r="GN20" s="9">
        <f t="shared" si="171"/>
        <v>0</v>
      </c>
      <c r="GO20" s="9">
        <f t="shared" si="172"/>
        <v>7</v>
      </c>
      <c r="GP20" s="9">
        <f t="shared" si="173"/>
        <v>0</v>
      </c>
      <c r="GQ20" s="9">
        <f t="shared" si="174"/>
        <v>0</v>
      </c>
      <c r="GR20" s="9">
        <f t="shared" si="175"/>
        <v>0</v>
      </c>
      <c r="GS20" s="9">
        <f t="shared" si="176"/>
        <v>0</v>
      </c>
      <c r="GT20" s="9">
        <f t="shared" si="177"/>
        <v>0</v>
      </c>
      <c r="GU20" s="9">
        <f t="shared" si="178"/>
        <v>0</v>
      </c>
      <c r="GV20" s="9">
        <f t="shared" si="179"/>
        <v>0</v>
      </c>
      <c r="GW20" s="9">
        <f t="shared" si="180"/>
        <v>0</v>
      </c>
      <c r="GX20" s="9">
        <f t="shared" si="181"/>
        <v>7</v>
      </c>
      <c r="GY20" s="9">
        <f t="shared" si="182"/>
        <v>0</v>
      </c>
      <c r="GZ20" s="9">
        <f t="shared" si="183"/>
        <v>0</v>
      </c>
      <c r="HA20" s="9">
        <f t="shared" si="184"/>
        <v>0</v>
      </c>
      <c r="HB20" s="9">
        <f t="shared" si="185"/>
        <v>0</v>
      </c>
      <c r="HC20" s="9">
        <f t="shared" si="186"/>
        <v>0</v>
      </c>
      <c r="HD20" s="9">
        <f t="shared" si="187"/>
        <v>0</v>
      </c>
      <c r="HE20" s="9">
        <f t="shared" si="188"/>
        <v>0</v>
      </c>
      <c r="HF20" s="9">
        <f t="shared" si="189"/>
        <v>0</v>
      </c>
      <c r="HG20" s="9">
        <f t="shared" si="190"/>
        <v>0</v>
      </c>
      <c r="HH20" s="9">
        <f t="shared" si="191"/>
        <v>0</v>
      </c>
      <c r="HI20" s="9">
        <f t="shared" si="192"/>
        <v>0</v>
      </c>
      <c r="HJ20" s="9">
        <f t="shared" si="193"/>
        <v>0</v>
      </c>
      <c r="HK20" s="9">
        <f t="shared" si="194"/>
        <v>0</v>
      </c>
      <c r="HL20" s="9">
        <f t="shared" si="195"/>
        <v>0</v>
      </c>
      <c r="HM20" s="9">
        <f t="shared" si="196"/>
        <v>0</v>
      </c>
      <c r="HN20" s="9">
        <f t="shared" si="197"/>
        <v>0</v>
      </c>
      <c r="HO20" s="9">
        <f t="shared" si="198"/>
        <v>0</v>
      </c>
      <c r="HP20" s="9">
        <f t="shared" si="199"/>
        <v>0</v>
      </c>
      <c r="HQ20" s="9">
        <f t="shared" si="200"/>
        <v>0</v>
      </c>
      <c r="HR20" s="9">
        <f t="shared" si="201"/>
        <v>0</v>
      </c>
      <c r="HS20" s="9">
        <f t="shared" si="202"/>
        <v>0</v>
      </c>
      <c r="HT20" s="9">
        <f t="shared" si="203"/>
        <v>0</v>
      </c>
      <c r="HU20" s="9">
        <f t="shared" si="204"/>
        <v>0</v>
      </c>
      <c r="HV20" s="9">
        <f t="shared" si="205"/>
        <v>0</v>
      </c>
      <c r="HW20" s="9">
        <f t="shared" si="206"/>
        <v>0</v>
      </c>
      <c r="HX20" s="9">
        <f t="shared" si="207"/>
        <v>0</v>
      </c>
      <c r="HY20" s="9">
        <f t="shared" si="208"/>
        <v>0</v>
      </c>
      <c r="HZ20" s="9">
        <f t="shared" si="209"/>
        <v>0</v>
      </c>
      <c r="IA20" s="9">
        <f t="shared" si="210"/>
        <v>0</v>
      </c>
      <c r="IB20" s="9">
        <f t="shared" si="211"/>
        <v>0</v>
      </c>
      <c r="IC20" s="9">
        <f t="shared" si="212"/>
        <v>0</v>
      </c>
      <c r="ID20" s="9">
        <f t="shared" si="213"/>
        <v>0</v>
      </c>
      <c r="IE20" s="9">
        <f t="shared" si="214"/>
        <v>0</v>
      </c>
      <c r="IF20" s="9">
        <f t="shared" si="215"/>
        <v>0</v>
      </c>
      <c r="IG20" s="9">
        <f t="shared" si="216"/>
        <v>0</v>
      </c>
      <c r="IH20" s="9">
        <f t="shared" si="217"/>
        <v>0</v>
      </c>
      <c r="II20" s="9">
        <f t="shared" si="218"/>
        <v>68</v>
      </c>
      <c r="IJ20" s="9">
        <f t="shared" si="219"/>
        <v>0</v>
      </c>
      <c r="IK20" s="9">
        <f t="shared" si="220"/>
        <v>0</v>
      </c>
      <c r="IL20" s="9">
        <f t="shared" si="221"/>
        <v>0</v>
      </c>
      <c r="IM20" s="9">
        <f t="shared" si="222"/>
        <v>0</v>
      </c>
      <c r="IN20" s="9">
        <f t="shared" si="223"/>
        <v>0</v>
      </c>
      <c r="IO20" s="9">
        <f t="shared" si="224"/>
        <v>0</v>
      </c>
      <c r="IP20" s="9">
        <f t="shared" si="225"/>
        <v>0</v>
      </c>
      <c r="IQ20" s="9">
        <f t="shared" si="226"/>
        <v>0</v>
      </c>
      <c r="IR20" s="9">
        <f t="shared" si="227"/>
        <v>68</v>
      </c>
      <c r="IS20" s="7"/>
      <c r="IT20" s="7"/>
      <c r="IU20" s="7"/>
      <c r="IV20" s="7"/>
    </row>
    <row r="21" spans="1:256" s="1" customFormat="1" ht="141">
      <c r="A21" s="79">
        <v>11</v>
      </c>
      <c r="B21" s="80">
        <v>191</v>
      </c>
      <c r="C21" s="81" t="s">
        <v>85</v>
      </c>
      <c r="D21" s="80" t="s">
        <v>37</v>
      </c>
      <c r="E21" s="83" t="s">
        <v>58</v>
      </c>
      <c r="F21" s="84" t="s">
        <v>64</v>
      </c>
      <c r="G21" s="85" t="s">
        <v>65</v>
      </c>
      <c r="H21" s="80" t="s">
        <v>66</v>
      </c>
      <c r="I21" s="104" t="s">
        <v>1</v>
      </c>
      <c r="J21" s="89">
        <v>0</v>
      </c>
      <c r="K21" s="104">
        <v>8</v>
      </c>
      <c r="L21" s="113">
        <f>LOOKUP(K21,{1,2,3,4,5,6,7,8,9,10,11,12,13,14,15,16,17,18,19,20,21},{25,22,20,18,16,15,14,13,12,11,10,9,8,7,6,5,4,3,2,1,0})</f>
        <v>13</v>
      </c>
      <c r="M21" s="87">
        <f t="shared" si="0"/>
        <v>13</v>
      </c>
      <c r="N21" s="6" t="e">
        <f>#REF!+#REF!</f>
        <v>#REF!</v>
      </c>
      <c r="O21" s="7"/>
      <c r="P21" s="8"/>
      <c r="Q21" s="7">
        <f t="shared" si="1"/>
        <v>0</v>
      </c>
      <c r="R21" s="7">
        <f t="shared" si="2"/>
        <v>0</v>
      </c>
      <c r="S21" s="7">
        <f t="shared" si="3"/>
        <v>0</v>
      </c>
      <c r="T21" s="7">
        <f t="shared" si="4"/>
        <v>0</v>
      </c>
      <c r="U21" s="7">
        <f t="shared" si="5"/>
        <v>0</v>
      </c>
      <c r="V21" s="7">
        <f t="shared" si="6"/>
        <v>0</v>
      </c>
      <c r="W21" s="7">
        <f t="shared" si="7"/>
        <v>0</v>
      </c>
      <c r="X21" s="7">
        <f t="shared" si="8"/>
        <v>0</v>
      </c>
      <c r="Y21" s="7">
        <f t="shared" si="9"/>
        <v>0</v>
      </c>
      <c r="Z21" s="7">
        <f t="shared" si="10"/>
        <v>0</v>
      </c>
      <c r="AA21" s="7">
        <f t="shared" si="11"/>
        <v>0</v>
      </c>
      <c r="AB21" s="7">
        <f t="shared" si="12"/>
        <v>0</v>
      </c>
      <c r="AC21" s="7">
        <f t="shared" si="13"/>
        <v>0</v>
      </c>
      <c r="AD21" s="7">
        <f t="shared" si="14"/>
        <v>0</v>
      </c>
      <c r="AE21" s="7">
        <f t="shared" si="15"/>
        <v>0</v>
      </c>
      <c r="AF21" s="7">
        <f t="shared" si="16"/>
        <v>0</v>
      </c>
      <c r="AG21" s="7">
        <f t="shared" si="17"/>
        <v>0</v>
      </c>
      <c r="AH21" s="7">
        <f t="shared" si="18"/>
        <v>0</v>
      </c>
      <c r="AI21" s="7">
        <f t="shared" si="19"/>
        <v>0</v>
      </c>
      <c r="AJ21" s="7">
        <f t="shared" si="20"/>
        <v>0</v>
      </c>
      <c r="AK21" s="7">
        <f t="shared" si="21"/>
        <v>0</v>
      </c>
      <c r="AL21" s="7">
        <f t="shared" si="22"/>
        <v>0</v>
      </c>
      <c r="AM21" s="7">
        <f t="shared" si="23"/>
        <v>0</v>
      </c>
      <c r="AN21" s="7">
        <f t="shared" si="24"/>
        <v>0</v>
      </c>
      <c r="AO21" s="7">
        <f t="shared" si="25"/>
        <v>0</v>
      </c>
      <c r="AP21" s="7">
        <f t="shared" si="26"/>
        <v>0</v>
      </c>
      <c r="AQ21" s="7">
        <f t="shared" si="27"/>
        <v>0</v>
      </c>
      <c r="AR21" s="7">
        <f t="shared" si="28"/>
        <v>0</v>
      </c>
      <c r="AS21" s="7">
        <f t="shared" si="29"/>
        <v>0</v>
      </c>
      <c r="AT21" s="7">
        <f t="shared" si="30"/>
        <v>0</v>
      </c>
      <c r="AU21" s="7">
        <f t="shared" si="31"/>
        <v>0</v>
      </c>
      <c r="AV21" s="7">
        <f t="shared" si="32"/>
        <v>0</v>
      </c>
      <c r="AW21" s="7">
        <f t="shared" si="33"/>
        <v>0</v>
      </c>
      <c r="AX21" s="7">
        <f t="shared" si="34"/>
        <v>0</v>
      </c>
      <c r="AY21" s="7">
        <f t="shared" si="35"/>
        <v>0</v>
      </c>
      <c r="AZ21" s="7">
        <f t="shared" si="36"/>
        <v>8</v>
      </c>
      <c r="BA21" s="7">
        <f t="shared" si="37"/>
        <v>0</v>
      </c>
      <c r="BB21" s="7">
        <f t="shared" si="38"/>
        <v>0</v>
      </c>
      <c r="BC21" s="7">
        <f t="shared" si="39"/>
        <v>0</v>
      </c>
      <c r="BD21" s="7">
        <f t="shared" si="40"/>
        <v>0</v>
      </c>
      <c r="BE21" s="7">
        <f t="shared" si="41"/>
        <v>0</v>
      </c>
      <c r="BF21" s="7">
        <f t="shared" si="42"/>
        <v>0</v>
      </c>
      <c r="BG21" s="7">
        <f t="shared" si="43"/>
        <v>0</v>
      </c>
      <c r="BH21" s="7">
        <f t="shared" si="44"/>
        <v>0</v>
      </c>
      <c r="BI21" s="7">
        <f t="shared" si="45"/>
        <v>0</v>
      </c>
      <c r="BJ21" s="7">
        <f t="shared" si="46"/>
        <v>8</v>
      </c>
      <c r="BK21" s="7">
        <f t="shared" si="47"/>
        <v>0</v>
      </c>
      <c r="BL21" s="7">
        <f t="shared" si="48"/>
        <v>0</v>
      </c>
      <c r="BM21" s="7">
        <f t="shared" si="49"/>
        <v>0</v>
      </c>
      <c r="BN21" s="7">
        <f t="shared" si="50"/>
        <v>0</v>
      </c>
      <c r="BO21" s="7">
        <f t="shared" si="51"/>
        <v>0</v>
      </c>
      <c r="BP21" s="7">
        <f t="shared" si="52"/>
        <v>0</v>
      </c>
      <c r="BQ21" s="7">
        <f t="shared" si="53"/>
        <v>0</v>
      </c>
      <c r="BR21" s="7">
        <f t="shared" si="54"/>
        <v>0</v>
      </c>
      <c r="BS21" s="7">
        <f t="shared" si="55"/>
        <v>0</v>
      </c>
      <c r="BT21" s="7">
        <f t="shared" si="56"/>
        <v>0</v>
      </c>
      <c r="BU21" s="7">
        <f t="shared" si="57"/>
        <v>0</v>
      </c>
      <c r="BV21" s="7">
        <f t="shared" si="58"/>
        <v>0</v>
      </c>
      <c r="BW21" s="7">
        <f t="shared" si="59"/>
        <v>0</v>
      </c>
      <c r="BX21" s="7">
        <f t="shared" si="60"/>
        <v>0</v>
      </c>
      <c r="BY21" s="7">
        <f t="shared" si="61"/>
        <v>0</v>
      </c>
      <c r="BZ21" s="7">
        <f t="shared" si="62"/>
        <v>0</v>
      </c>
      <c r="CA21" s="7">
        <f t="shared" si="63"/>
        <v>0</v>
      </c>
      <c r="CB21" s="7">
        <f t="shared" si="64"/>
        <v>0</v>
      </c>
      <c r="CC21" s="7">
        <f t="shared" si="65"/>
        <v>0</v>
      </c>
      <c r="CD21" s="7">
        <f t="shared" si="66"/>
        <v>0</v>
      </c>
      <c r="CE21" s="7">
        <f t="shared" si="67"/>
        <v>0</v>
      </c>
      <c r="CF21" s="7">
        <f t="shared" si="68"/>
        <v>0</v>
      </c>
      <c r="CG21" s="7">
        <f t="shared" si="69"/>
        <v>0</v>
      </c>
      <c r="CH21" s="7">
        <f t="shared" si="70"/>
        <v>0</v>
      </c>
      <c r="CI21" s="7">
        <f t="shared" si="71"/>
        <v>0</v>
      </c>
      <c r="CJ21" s="7">
        <f t="shared" si="72"/>
        <v>0</v>
      </c>
      <c r="CK21" s="7">
        <f t="shared" si="73"/>
        <v>0</v>
      </c>
      <c r="CL21" s="7">
        <f t="shared" si="74"/>
        <v>0</v>
      </c>
      <c r="CM21" s="7">
        <f t="shared" si="75"/>
        <v>0</v>
      </c>
      <c r="CN21" s="7">
        <f t="shared" si="76"/>
        <v>0</v>
      </c>
      <c r="CO21" s="7">
        <f t="shared" si="77"/>
        <v>0</v>
      </c>
      <c r="CP21" s="7">
        <f t="shared" si="78"/>
        <v>0</v>
      </c>
      <c r="CQ21" s="7">
        <f t="shared" si="79"/>
        <v>0</v>
      </c>
      <c r="CR21" s="7">
        <f t="shared" si="80"/>
        <v>0</v>
      </c>
      <c r="CS21" s="7">
        <f t="shared" si="81"/>
        <v>0</v>
      </c>
      <c r="CT21" s="7">
        <f t="shared" si="82"/>
        <v>0</v>
      </c>
      <c r="CU21" s="7">
        <f t="shared" si="83"/>
        <v>0</v>
      </c>
      <c r="CV21" s="7">
        <f t="shared" si="84"/>
        <v>0</v>
      </c>
      <c r="CW21" s="7">
        <f t="shared" si="85"/>
        <v>0</v>
      </c>
      <c r="CX21" s="7">
        <f t="shared" si="86"/>
        <v>0</v>
      </c>
      <c r="CY21" s="7">
        <f t="shared" si="87"/>
        <v>0</v>
      </c>
      <c r="CZ21" s="7">
        <f t="shared" si="88"/>
        <v>0</v>
      </c>
      <c r="DA21" s="7">
        <f t="shared" si="89"/>
        <v>0</v>
      </c>
      <c r="DB21" s="7">
        <f t="shared" si="90"/>
        <v>0</v>
      </c>
      <c r="DC21" s="7">
        <f t="shared" si="91"/>
        <v>0</v>
      </c>
      <c r="DD21" s="7">
        <f t="shared" si="92"/>
        <v>0</v>
      </c>
      <c r="DE21" s="7">
        <f t="shared" si="93"/>
        <v>0</v>
      </c>
      <c r="DF21" s="7">
        <f t="shared" si="94"/>
        <v>0</v>
      </c>
      <c r="DG21" s="7">
        <f t="shared" si="95"/>
        <v>0</v>
      </c>
      <c r="DH21" s="7">
        <f t="shared" si="96"/>
        <v>0</v>
      </c>
      <c r="DI21" s="7">
        <f t="shared" si="97"/>
        <v>0</v>
      </c>
      <c r="DJ21" s="7">
        <f t="shared" si="98"/>
        <v>0</v>
      </c>
      <c r="DK21" s="7">
        <f t="shared" si="99"/>
        <v>0</v>
      </c>
      <c r="DL21" s="7">
        <f t="shared" si="100"/>
        <v>0</v>
      </c>
      <c r="DM21" s="7">
        <f t="shared" si="101"/>
        <v>0</v>
      </c>
      <c r="DN21" s="7">
        <f t="shared" si="102"/>
        <v>28</v>
      </c>
      <c r="DO21" s="7">
        <f t="shared" si="103"/>
        <v>0</v>
      </c>
      <c r="DP21" s="7">
        <f t="shared" si="104"/>
        <v>0</v>
      </c>
      <c r="DQ21" s="7">
        <f t="shared" si="105"/>
        <v>0</v>
      </c>
      <c r="DR21" s="7">
        <f t="shared" si="106"/>
        <v>0</v>
      </c>
      <c r="DS21" s="7">
        <f t="shared" si="107"/>
        <v>0</v>
      </c>
      <c r="DT21" s="7">
        <f t="shared" si="108"/>
        <v>0</v>
      </c>
      <c r="DU21" s="7">
        <f t="shared" si="109"/>
        <v>0</v>
      </c>
      <c r="DV21" s="7">
        <f t="shared" si="110"/>
        <v>0</v>
      </c>
      <c r="DW21" s="7">
        <f t="shared" si="111"/>
        <v>0</v>
      </c>
      <c r="DX21" s="7">
        <f t="shared" si="112"/>
        <v>0</v>
      </c>
      <c r="DY21" s="7">
        <f t="shared" si="113"/>
        <v>0</v>
      </c>
      <c r="DZ21" s="7">
        <f t="shared" si="114"/>
        <v>0</v>
      </c>
      <c r="EA21" s="7">
        <f t="shared" si="115"/>
        <v>0</v>
      </c>
      <c r="EB21" s="7">
        <f t="shared" si="116"/>
        <v>0</v>
      </c>
      <c r="EC21" s="7">
        <f t="shared" si="117"/>
        <v>0</v>
      </c>
      <c r="ED21" s="7">
        <f t="shared" si="118"/>
        <v>0</v>
      </c>
      <c r="EE21" s="7">
        <f t="shared" si="119"/>
        <v>0</v>
      </c>
      <c r="EF21" s="7">
        <f t="shared" si="120"/>
        <v>0</v>
      </c>
      <c r="EG21" s="7">
        <f t="shared" si="121"/>
        <v>0</v>
      </c>
      <c r="EH21" s="7">
        <f t="shared" si="122"/>
        <v>0</v>
      </c>
      <c r="EI21" s="7">
        <f t="shared" si="123"/>
        <v>0</v>
      </c>
      <c r="EJ21" s="7">
        <f t="shared" si="124"/>
        <v>0</v>
      </c>
      <c r="EK21" s="7">
        <f t="shared" si="125"/>
        <v>0</v>
      </c>
      <c r="EL21" s="7">
        <f t="shared" si="126"/>
        <v>0</v>
      </c>
      <c r="EM21" s="7">
        <f t="shared" si="127"/>
        <v>0</v>
      </c>
      <c r="EN21" s="7">
        <f t="shared" si="128"/>
        <v>0</v>
      </c>
      <c r="EO21" s="7">
        <f t="shared" si="129"/>
        <v>0</v>
      </c>
      <c r="EP21" s="7">
        <f t="shared" si="130"/>
        <v>0</v>
      </c>
      <c r="EQ21" s="7">
        <f t="shared" si="131"/>
        <v>0</v>
      </c>
      <c r="ER21" s="7">
        <f t="shared" si="132"/>
        <v>28</v>
      </c>
      <c r="ES21" s="7"/>
      <c r="ET21" s="7" t="str">
        <f t="shared" si="228"/>
        <v>Ноль</v>
      </c>
      <c r="EU21" s="7">
        <f t="shared" si="134"/>
        <v>13</v>
      </c>
      <c r="EV21" s="7"/>
      <c r="EW21" s="7">
        <f t="shared" si="135"/>
        <v>13</v>
      </c>
      <c r="EX21" s="7" t="e">
        <f>IF(M21=#REF!,IF(L21&lt;#REF!,#REF!,FB21),#REF!)</f>
        <v>#REF!</v>
      </c>
      <c r="EY21" s="7" t="e">
        <f>IF(M21=#REF!,IF(L21&lt;#REF!,0,1))</f>
        <v>#REF!</v>
      </c>
      <c r="EZ21" s="7" t="e">
        <f>IF(AND(EW21&gt;=21,EW21&lt;&gt;0),EW21,IF(M21&lt;#REF!,"СТОП",EX21+EY21))</f>
        <v>#REF!</v>
      </c>
      <c r="FA21" s="7"/>
      <c r="FB21" s="7">
        <v>15</v>
      </c>
      <c r="FC21" s="7">
        <v>16</v>
      </c>
      <c r="FD21" s="7"/>
      <c r="FE21" s="9">
        <f t="shared" si="136"/>
        <v>0</v>
      </c>
      <c r="FF21" s="9">
        <f t="shared" si="137"/>
        <v>0</v>
      </c>
      <c r="FG21" s="9">
        <f t="shared" si="138"/>
        <v>0</v>
      </c>
      <c r="FH21" s="9">
        <f t="shared" si="139"/>
        <v>0</v>
      </c>
      <c r="FI21" s="9">
        <f t="shared" si="140"/>
        <v>0</v>
      </c>
      <c r="FJ21" s="9">
        <f t="shared" si="141"/>
        <v>0</v>
      </c>
      <c r="FK21" s="9">
        <f t="shared" si="142"/>
        <v>0</v>
      </c>
      <c r="FL21" s="9">
        <f t="shared" si="143"/>
        <v>0</v>
      </c>
      <c r="FM21" s="9">
        <f t="shared" si="144"/>
        <v>0</v>
      </c>
      <c r="FN21" s="9">
        <f t="shared" si="145"/>
        <v>0</v>
      </c>
      <c r="FO21" s="9">
        <f t="shared" si="146"/>
        <v>0</v>
      </c>
      <c r="FP21" s="9">
        <f t="shared" si="147"/>
        <v>0</v>
      </c>
      <c r="FQ21" s="9">
        <f t="shared" si="148"/>
        <v>0</v>
      </c>
      <c r="FR21" s="9">
        <f t="shared" si="149"/>
        <v>0</v>
      </c>
      <c r="FS21" s="9">
        <f t="shared" si="150"/>
        <v>0</v>
      </c>
      <c r="FT21" s="9">
        <f t="shared" si="151"/>
        <v>0</v>
      </c>
      <c r="FU21" s="9">
        <f t="shared" si="152"/>
        <v>0</v>
      </c>
      <c r="FV21" s="9">
        <f t="shared" si="153"/>
        <v>0</v>
      </c>
      <c r="FW21" s="9">
        <f t="shared" si="154"/>
        <v>0</v>
      </c>
      <c r="FX21" s="9">
        <f t="shared" si="155"/>
        <v>0</v>
      </c>
      <c r="FY21" s="9">
        <f t="shared" si="156"/>
        <v>0</v>
      </c>
      <c r="FZ21" s="9">
        <f t="shared" si="157"/>
        <v>0</v>
      </c>
      <c r="GA21" s="9">
        <f t="shared" si="158"/>
        <v>0</v>
      </c>
      <c r="GB21" s="9">
        <f t="shared" si="159"/>
        <v>0</v>
      </c>
      <c r="GC21" s="9">
        <f t="shared" si="160"/>
        <v>0</v>
      </c>
      <c r="GD21" s="9">
        <f t="shared" si="161"/>
        <v>0</v>
      </c>
      <c r="GE21" s="9">
        <f t="shared" si="162"/>
        <v>0</v>
      </c>
      <c r="GF21" s="9">
        <f t="shared" si="163"/>
        <v>0</v>
      </c>
      <c r="GG21" s="9">
        <f t="shared" si="164"/>
        <v>0</v>
      </c>
      <c r="GH21" s="9">
        <f t="shared" si="165"/>
        <v>0</v>
      </c>
      <c r="GI21" s="9">
        <f t="shared" si="166"/>
        <v>0</v>
      </c>
      <c r="GJ21" s="9">
        <f t="shared" si="167"/>
        <v>0</v>
      </c>
      <c r="GK21" s="9">
        <f t="shared" si="168"/>
        <v>0</v>
      </c>
      <c r="GL21" s="9">
        <f t="shared" si="169"/>
        <v>0</v>
      </c>
      <c r="GM21" s="9">
        <f t="shared" si="170"/>
        <v>0</v>
      </c>
      <c r="GN21" s="9">
        <f t="shared" si="171"/>
        <v>8</v>
      </c>
      <c r="GO21" s="9">
        <f t="shared" si="172"/>
        <v>0</v>
      </c>
      <c r="GP21" s="9">
        <f t="shared" si="173"/>
        <v>0</v>
      </c>
      <c r="GQ21" s="9">
        <f t="shared" si="174"/>
        <v>0</v>
      </c>
      <c r="GR21" s="9">
        <f t="shared" si="175"/>
        <v>0</v>
      </c>
      <c r="GS21" s="9">
        <f t="shared" si="176"/>
        <v>0</v>
      </c>
      <c r="GT21" s="9">
        <f t="shared" si="177"/>
        <v>0</v>
      </c>
      <c r="GU21" s="9">
        <f t="shared" si="178"/>
        <v>0</v>
      </c>
      <c r="GV21" s="9">
        <f t="shared" si="179"/>
        <v>0</v>
      </c>
      <c r="GW21" s="9">
        <f t="shared" si="180"/>
        <v>0</v>
      </c>
      <c r="GX21" s="9">
        <f t="shared" si="181"/>
        <v>8</v>
      </c>
      <c r="GY21" s="9">
        <f t="shared" si="182"/>
        <v>0</v>
      </c>
      <c r="GZ21" s="9">
        <f t="shared" si="183"/>
        <v>0</v>
      </c>
      <c r="HA21" s="9">
        <f t="shared" si="184"/>
        <v>0</v>
      </c>
      <c r="HB21" s="9">
        <f t="shared" si="185"/>
        <v>0</v>
      </c>
      <c r="HC21" s="9">
        <f t="shared" si="186"/>
        <v>0</v>
      </c>
      <c r="HD21" s="9">
        <f t="shared" si="187"/>
        <v>0</v>
      </c>
      <c r="HE21" s="9">
        <f t="shared" si="188"/>
        <v>0</v>
      </c>
      <c r="HF21" s="9">
        <f t="shared" si="189"/>
        <v>0</v>
      </c>
      <c r="HG21" s="9">
        <f t="shared" si="190"/>
        <v>0</v>
      </c>
      <c r="HH21" s="9">
        <f t="shared" si="191"/>
        <v>0</v>
      </c>
      <c r="HI21" s="9">
        <f t="shared" si="192"/>
        <v>0</v>
      </c>
      <c r="HJ21" s="9">
        <f t="shared" si="193"/>
        <v>0</v>
      </c>
      <c r="HK21" s="9">
        <f t="shared" si="194"/>
        <v>0</v>
      </c>
      <c r="HL21" s="9">
        <f t="shared" si="195"/>
        <v>0</v>
      </c>
      <c r="HM21" s="9">
        <f t="shared" si="196"/>
        <v>0</v>
      </c>
      <c r="HN21" s="9">
        <f t="shared" si="197"/>
        <v>0</v>
      </c>
      <c r="HO21" s="9">
        <f t="shared" si="198"/>
        <v>0</v>
      </c>
      <c r="HP21" s="9">
        <f t="shared" si="199"/>
        <v>0</v>
      </c>
      <c r="HQ21" s="9">
        <f t="shared" si="200"/>
        <v>0</v>
      </c>
      <c r="HR21" s="9">
        <f t="shared" si="201"/>
        <v>0</v>
      </c>
      <c r="HS21" s="9">
        <f t="shared" si="202"/>
        <v>0</v>
      </c>
      <c r="HT21" s="9">
        <f t="shared" si="203"/>
        <v>0</v>
      </c>
      <c r="HU21" s="9">
        <f t="shared" si="204"/>
        <v>0</v>
      </c>
      <c r="HV21" s="9">
        <f t="shared" si="205"/>
        <v>0</v>
      </c>
      <c r="HW21" s="9">
        <f t="shared" si="206"/>
        <v>0</v>
      </c>
      <c r="HX21" s="9">
        <f t="shared" si="207"/>
        <v>0</v>
      </c>
      <c r="HY21" s="9">
        <f t="shared" si="208"/>
        <v>0</v>
      </c>
      <c r="HZ21" s="9">
        <f t="shared" si="209"/>
        <v>0</v>
      </c>
      <c r="IA21" s="9">
        <f t="shared" si="210"/>
        <v>0</v>
      </c>
      <c r="IB21" s="9">
        <f t="shared" si="211"/>
        <v>0</v>
      </c>
      <c r="IC21" s="9">
        <f t="shared" si="212"/>
        <v>0</v>
      </c>
      <c r="ID21" s="9">
        <f t="shared" si="213"/>
        <v>0</v>
      </c>
      <c r="IE21" s="9">
        <f t="shared" si="214"/>
        <v>0</v>
      </c>
      <c r="IF21" s="9">
        <f t="shared" si="215"/>
        <v>0</v>
      </c>
      <c r="IG21" s="9">
        <f t="shared" si="216"/>
        <v>0</v>
      </c>
      <c r="IH21" s="9">
        <f t="shared" si="217"/>
        <v>70</v>
      </c>
      <c r="II21" s="9">
        <f t="shared" si="218"/>
        <v>0</v>
      </c>
      <c r="IJ21" s="9">
        <f t="shared" si="219"/>
        <v>0</v>
      </c>
      <c r="IK21" s="9">
        <f t="shared" si="220"/>
        <v>0</v>
      </c>
      <c r="IL21" s="9">
        <f t="shared" si="221"/>
        <v>0</v>
      </c>
      <c r="IM21" s="9">
        <f t="shared" si="222"/>
        <v>0</v>
      </c>
      <c r="IN21" s="9">
        <f t="shared" si="223"/>
        <v>0</v>
      </c>
      <c r="IO21" s="9">
        <f t="shared" si="224"/>
        <v>0</v>
      </c>
      <c r="IP21" s="9">
        <f t="shared" si="225"/>
        <v>0</v>
      </c>
      <c r="IQ21" s="9">
        <f t="shared" si="226"/>
        <v>0</v>
      </c>
      <c r="IR21" s="9">
        <f t="shared" si="227"/>
        <v>70</v>
      </c>
      <c r="IS21" s="7"/>
      <c r="IT21" s="7"/>
      <c r="IU21" s="7"/>
      <c r="IV21" s="7"/>
    </row>
    <row r="22" spans="1:256" s="1" customFormat="1" ht="141">
      <c r="A22" s="79" t="s">
        <v>125</v>
      </c>
      <c r="B22" s="80">
        <v>61</v>
      </c>
      <c r="C22" s="81" t="s">
        <v>78</v>
      </c>
      <c r="D22" s="80" t="s">
        <v>37</v>
      </c>
      <c r="E22" s="83" t="s">
        <v>58</v>
      </c>
      <c r="F22" s="91" t="s">
        <v>79</v>
      </c>
      <c r="G22" s="85" t="s">
        <v>42</v>
      </c>
      <c r="H22" s="80" t="s">
        <v>62</v>
      </c>
      <c r="I22" s="104" t="s">
        <v>1</v>
      </c>
      <c r="J22" s="89">
        <v>0</v>
      </c>
      <c r="K22" s="104" t="s">
        <v>126</v>
      </c>
      <c r="L22" s="113">
        <v>0</v>
      </c>
      <c r="M22" s="87">
        <f t="shared" si="0"/>
        <v>0</v>
      </c>
      <c r="N22" s="6" t="e">
        <f>#REF!+#REF!</f>
        <v>#REF!</v>
      </c>
      <c r="O22" s="7"/>
      <c r="P22" s="8"/>
      <c r="Q22" s="7">
        <f t="shared" si="1"/>
        <v>0</v>
      </c>
      <c r="R22" s="7">
        <f t="shared" si="2"/>
        <v>0</v>
      </c>
      <c r="S22" s="7">
        <f t="shared" si="3"/>
        <v>0</v>
      </c>
      <c r="T22" s="7">
        <f t="shared" si="4"/>
        <v>0</v>
      </c>
      <c r="U22" s="7">
        <f t="shared" si="5"/>
        <v>0</v>
      </c>
      <c r="V22" s="7">
        <f t="shared" si="6"/>
        <v>0</v>
      </c>
      <c r="W22" s="7">
        <f t="shared" si="7"/>
        <v>0</v>
      </c>
      <c r="X22" s="7">
        <f t="shared" si="8"/>
        <v>0</v>
      </c>
      <c r="Y22" s="7">
        <f t="shared" si="9"/>
        <v>0</v>
      </c>
      <c r="Z22" s="7">
        <f t="shared" si="10"/>
        <v>0</v>
      </c>
      <c r="AA22" s="7">
        <f t="shared" si="11"/>
        <v>0</v>
      </c>
      <c r="AB22" s="7">
        <f t="shared" si="12"/>
        <v>0</v>
      </c>
      <c r="AC22" s="7">
        <f t="shared" si="13"/>
        <v>0</v>
      </c>
      <c r="AD22" s="7">
        <f t="shared" si="14"/>
        <v>0</v>
      </c>
      <c r="AE22" s="7">
        <f t="shared" si="15"/>
        <v>0</v>
      </c>
      <c r="AF22" s="7">
        <f t="shared" si="16"/>
        <v>0</v>
      </c>
      <c r="AG22" s="7">
        <f t="shared" si="17"/>
        <v>0</v>
      </c>
      <c r="AH22" s="7">
        <f t="shared" si="18"/>
        <v>0</v>
      </c>
      <c r="AI22" s="7">
        <f t="shared" si="19"/>
        <v>0</v>
      </c>
      <c r="AJ22" s="7">
        <f t="shared" si="20"/>
        <v>0</v>
      </c>
      <c r="AK22" s="7">
        <f t="shared" si="21"/>
        <v>0</v>
      </c>
      <c r="AL22" s="7">
        <f t="shared" si="22"/>
        <v>0</v>
      </c>
      <c r="AM22" s="7">
        <f t="shared" si="23"/>
        <v>0</v>
      </c>
      <c r="AN22" s="7">
        <f t="shared" si="24"/>
        <v>0</v>
      </c>
      <c r="AO22" s="7">
        <f t="shared" si="25"/>
        <v>0</v>
      </c>
      <c r="AP22" s="7">
        <f t="shared" si="26"/>
        <v>0</v>
      </c>
      <c r="AQ22" s="7">
        <f t="shared" si="27"/>
        <v>0</v>
      </c>
      <c r="AR22" s="7">
        <f t="shared" si="28"/>
        <v>0</v>
      </c>
      <c r="AS22" s="7">
        <f t="shared" si="29"/>
        <v>0</v>
      </c>
      <c r="AT22" s="7">
        <f t="shared" si="30"/>
        <v>0</v>
      </c>
      <c r="AU22" s="7">
        <f t="shared" si="31"/>
        <v>0</v>
      </c>
      <c r="AV22" s="7">
        <f t="shared" si="32"/>
        <v>0</v>
      </c>
      <c r="AW22" s="7">
        <f t="shared" si="33"/>
        <v>0</v>
      </c>
      <c r="AX22" s="7">
        <f t="shared" si="34"/>
        <v>0</v>
      </c>
      <c r="AY22" s="7">
        <f t="shared" si="35"/>
        <v>0</v>
      </c>
      <c r="AZ22" s="7">
        <f t="shared" si="36"/>
        <v>0</v>
      </c>
      <c r="BA22" s="7">
        <f t="shared" si="37"/>
        <v>0</v>
      </c>
      <c r="BB22" s="7">
        <f t="shared" si="38"/>
        <v>0</v>
      </c>
      <c r="BC22" s="7">
        <f t="shared" si="39"/>
        <v>0</v>
      </c>
      <c r="BD22" s="7">
        <f t="shared" si="40"/>
        <v>0</v>
      </c>
      <c r="BE22" s="7">
        <f t="shared" si="41"/>
        <v>0</v>
      </c>
      <c r="BF22" s="7">
        <f t="shared" si="42"/>
        <v>0</v>
      </c>
      <c r="BG22" s="7">
        <f t="shared" si="43"/>
        <v>0</v>
      </c>
      <c r="BH22" s="7">
        <f t="shared" si="44"/>
        <v>0</v>
      </c>
      <c r="BI22" s="7">
        <f t="shared" si="45"/>
        <v>0</v>
      </c>
      <c r="BJ22" s="7">
        <f t="shared" si="46"/>
        <v>0</v>
      </c>
      <c r="BK22" s="7">
        <f t="shared" si="47"/>
        <v>0</v>
      </c>
      <c r="BL22" s="7">
        <f t="shared" si="48"/>
        <v>0</v>
      </c>
      <c r="BM22" s="7">
        <f t="shared" si="49"/>
        <v>0</v>
      </c>
      <c r="BN22" s="7">
        <f t="shared" si="50"/>
        <v>0</v>
      </c>
      <c r="BO22" s="7">
        <f t="shared" si="51"/>
        <v>0</v>
      </c>
      <c r="BP22" s="7">
        <f t="shared" si="52"/>
        <v>0</v>
      </c>
      <c r="BQ22" s="7">
        <f t="shared" si="53"/>
        <v>0</v>
      </c>
      <c r="BR22" s="7">
        <f t="shared" si="54"/>
        <v>0</v>
      </c>
      <c r="BS22" s="7">
        <f t="shared" si="55"/>
        <v>0</v>
      </c>
      <c r="BT22" s="7">
        <f t="shared" si="56"/>
        <v>0</v>
      </c>
      <c r="BU22" s="7">
        <f t="shared" si="57"/>
        <v>0</v>
      </c>
      <c r="BV22" s="7">
        <f t="shared" si="58"/>
        <v>0</v>
      </c>
      <c r="BW22" s="7">
        <f t="shared" si="59"/>
        <v>0</v>
      </c>
      <c r="BX22" s="7">
        <f t="shared" si="60"/>
        <v>0</v>
      </c>
      <c r="BY22" s="7">
        <f t="shared" si="61"/>
        <v>0</v>
      </c>
      <c r="BZ22" s="7">
        <f t="shared" si="62"/>
        <v>0</v>
      </c>
      <c r="CA22" s="7">
        <f t="shared" si="63"/>
        <v>0</v>
      </c>
      <c r="CB22" s="7">
        <f t="shared" si="64"/>
        <v>0</v>
      </c>
      <c r="CC22" s="7">
        <f t="shared" si="65"/>
        <v>0</v>
      </c>
      <c r="CD22" s="7">
        <f t="shared" si="66"/>
        <v>0</v>
      </c>
      <c r="CE22" s="7">
        <f t="shared" si="67"/>
        <v>0</v>
      </c>
      <c r="CF22" s="7">
        <f t="shared" si="68"/>
        <v>0</v>
      </c>
      <c r="CG22" s="7">
        <f t="shared" si="69"/>
        <v>0</v>
      </c>
      <c r="CH22" s="7">
        <f t="shared" si="70"/>
        <v>0</v>
      </c>
      <c r="CI22" s="7">
        <f t="shared" si="71"/>
        <v>0</v>
      </c>
      <c r="CJ22" s="7">
        <f t="shared" si="72"/>
        <v>0</v>
      </c>
      <c r="CK22" s="7">
        <f t="shared" si="73"/>
        <v>0</v>
      </c>
      <c r="CL22" s="7">
        <f t="shared" si="74"/>
        <v>0</v>
      </c>
      <c r="CM22" s="7">
        <f t="shared" si="75"/>
        <v>0</v>
      </c>
      <c r="CN22" s="7">
        <f t="shared" si="76"/>
        <v>0</v>
      </c>
      <c r="CO22" s="7">
        <f t="shared" si="77"/>
        <v>0</v>
      </c>
      <c r="CP22" s="7">
        <f t="shared" si="78"/>
        <v>0</v>
      </c>
      <c r="CQ22" s="7">
        <f t="shared" si="79"/>
        <v>0</v>
      </c>
      <c r="CR22" s="7">
        <f t="shared" si="80"/>
        <v>0</v>
      </c>
      <c r="CS22" s="7">
        <f t="shared" si="81"/>
        <v>0</v>
      </c>
      <c r="CT22" s="7">
        <f t="shared" si="82"/>
        <v>0</v>
      </c>
      <c r="CU22" s="7">
        <f t="shared" si="83"/>
        <v>0</v>
      </c>
      <c r="CV22" s="7">
        <f t="shared" si="84"/>
        <v>0</v>
      </c>
      <c r="CW22" s="7">
        <f t="shared" si="85"/>
        <v>0</v>
      </c>
      <c r="CX22" s="7">
        <f t="shared" si="86"/>
        <v>0</v>
      </c>
      <c r="CY22" s="7">
        <f t="shared" si="87"/>
        <v>0</v>
      </c>
      <c r="CZ22" s="7">
        <f t="shared" si="88"/>
        <v>0</v>
      </c>
      <c r="DA22" s="7">
        <f t="shared" si="89"/>
        <v>0</v>
      </c>
      <c r="DB22" s="7">
        <f t="shared" si="90"/>
        <v>0</v>
      </c>
      <c r="DC22" s="7">
        <f t="shared" si="91"/>
        <v>0</v>
      </c>
      <c r="DD22" s="7">
        <f t="shared" si="92"/>
        <v>0</v>
      </c>
      <c r="DE22" s="7">
        <f t="shared" si="93"/>
        <v>0</v>
      </c>
      <c r="DF22" s="7">
        <f t="shared" si="94"/>
        <v>0</v>
      </c>
      <c r="DG22" s="7">
        <f t="shared" si="95"/>
        <v>0</v>
      </c>
      <c r="DH22" s="7">
        <f t="shared" si="96"/>
        <v>0</v>
      </c>
      <c r="DI22" s="7">
        <f t="shared" si="97"/>
        <v>0</v>
      </c>
      <c r="DJ22" s="7">
        <f t="shared" si="98"/>
        <v>0</v>
      </c>
      <c r="DK22" s="7">
        <f t="shared" si="99"/>
        <v>0</v>
      </c>
      <c r="DL22" s="7">
        <f t="shared" si="100"/>
        <v>0</v>
      </c>
      <c r="DM22" s="7">
        <f t="shared" si="101"/>
        <v>0</v>
      </c>
      <c r="DN22" s="7">
        <f t="shared" si="102"/>
        <v>0</v>
      </c>
      <c r="DO22" s="7">
        <f t="shared" si="103"/>
        <v>0</v>
      </c>
      <c r="DP22" s="7">
        <f t="shared" si="104"/>
        <v>0</v>
      </c>
      <c r="DQ22" s="7">
        <f t="shared" si="105"/>
        <v>0</v>
      </c>
      <c r="DR22" s="7">
        <f t="shared" si="106"/>
        <v>0</v>
      </c>
      <c r="DS22" s="7">
        <f t="shared" si="107"/>
        <v>0</v>
      </c>
      <c r="DT22" s="7">
        <f t="shared" si="108"/>
        <v>0</v>
      </c>
      <c r="DU22" s="7">
        <f t="shared" si="109"/>
        <v>0</v>
      </c>
      <c r="DV22" s="7">
        <f t="shared" si="110"/>
        <v>0</v>
      </c>
      <c r="DW22" s="7">
        <f t="shared" si="111"/>
        <v>0</v>
      </c>
      <c r="DX22" s="7">
        <f t="shared" si="112"/>
        <v>0</v>
      </c>
      <c r="DY22" s="7">
        <f t="shared" si="113"/>
        <v>0</v>
      </c>
      <c r="DZ22" s="7">
        <f t="shared" si="114"/>
        <v>0</v>
      </c>
      <c r="EA22" s="7">
        <f t="shared" si="115"/>
        <v>0</v>
      </c>
      <c r="EB22" s="7">
        <f t="shared" si="116"/>
        <v>0</v>
      </c>
      <c r="EC22" s="7">
        <f t="shared" si="117"/>
        <v>0</v>
      </c>
      <c r="ED22" s="7">
        <f t="shared" si="118"/>
        <v>0</v>
      </c>
      <c r="EE22" s="7">
        <f t="shared" si="119"/>
        <v>0</v>
      </c>
      <c r="EF22" s="7">
        <f t="shared" si="120"/>
        <v>0</v>
      </c>
      <c r="EG22" s="7">
        <f t="shared" si="121"/>
        <v>0</v>
      </c>
      <c r="EH22" s="7">
        <f t="shared" si="122"/>
        <v>0</v>
      </c>
      <c r="EI22" s="7">
        <f t="shared" si="123"/>
        <v>0</v>
      </c>
      <c r="EJ22" s="7">
        <f t="shared" si="124"/>
        <v>0</v>
      </c>
      <c r="EK22" s="7">
        <f t="shared" si="125"/>
        <v>0</v>
      </c>
      <c r="EL22" s="7">
        <f t="shared" si="126"/>
        <v>0</v>
      </c>
      <c r="EM22" s="7">
        <f t="shared" si="127"/>
        <v>0</v>
      </c>
      <c r="EN22" s="7">
        <f t="shared" si="128"/>
        <v>0</v>
      </c>
      <c r="EO22" s="7">
        <f t="shared" si="129"/>
        <v>0</v>
      </c>
      <c r="EP22" s="7">
        <f t="shared" si="130"/>
        <v>0</v>
      </c>
      <c r="EQ22" s="7">
        <f t="shared" si="131"/>
        <v>0</v>
      </c>
      <c r="ER22" s="7">
        <f t="shared" si="132"/>
        <v>0</v>
      </c>
      <c r="ES22" s="7"/>
      <c r="ET22" s="7" t="str">
        <f t="shared" si="228"/>
        <v>Ноль</v>
      </c>
      <c r="EU22" s="7" t="str">
        <f t="shared" si="134"/>
        <v>Ноль</v>
      </c>
      <c r="EV22" s="7"/>
      <c r="EW22" s="7">
        <f t="shared" si="135"/>
        <v>0</v>
      </c>
      <c r="EX22" s="7" t="e">
        <f>IF(M22=#REF!,IF(L22&lt;#REF!,#REF!,FB22),#REF!)</f>
        <v>#REF!</v>
      </c>
      <c r="EY22" s="7" t="e">
        <f>IF(M22=#REF!,IF(L22&lt;#REF!,0,1))</f>
        <v>#REF!</v>
      </c>
      <c r="EZ22" s="7" t="e">
        <f>IF(AND(EW22&gt;=21,EW22&lt;&gt;0),EW22,IF(M22&lt;#REF!,"СТОП",EX22+EY22))</f>
        <v>#REF!</v>
      </c>
      <c r="FA22" s="7"/>
      <c r="FB22" s="7">
        <v>15</v>
      </c>
      <c r="FC22" s="7">
        <v>16</v>
      </c>
      <c r="FD22" s="7"/>
      <c r="FE22" s="9">
        <f t="shared" si="136"/>
        <v>0</v>
      </c>
      <c r="FF22" s="9">
        <f t="shared" si="137"/>
        <v>0</v>
      </c>
      <c r="FG22" s="9">
        <f t="shared" si="138"/>
        <v>0</v>
      </c>
      <c r="FH22" s="9">
        <f t="shared" si="139"/>
        <v>0</v>
      </c>
      <c r="FI22" s="9">
        <f t="shared" si="140"/>
        <v>0</v>
      </c>
      <c r="FJ22" s="9">
        <f t="shared" si="141"/>
        <v>0</v>
      </c>
      <c r="FK22" s="9">
        <f t="shared" si="142"/>
        <v>0</v>
      </c>
      <c r="FL22" s="9">
        <f t="shared" si="143"/>
        <v>0</v>
      </c>
      <c r="FM22" s="9">
        <f t="shared" si="144"/>
        <v>0</v>
      </c>
      <c r="FN22" s="9">
        <f t="shared" si="145"/>
        <v>0</v>
      </c>
      <c r="FO22" s="9">
        <f t="shared" si="146"/>
        <v>0</v>
      </c>
      <c r="FP22" s="9">
        <f t="shared" si="147"/>
        <v>0</v>
      </c>
      <c r="FQ22" s="9">
        <f t="shared" si="148"/>
        <v>0</v>
      </c>
      <c r="FR22" s="9">
        <f t="shared" si="149"/>
        <v>0</v>
      </c>
      <c r="FS22" s="9">
        <f t="shared" si="150"/>
        <v>0</v>
      </c>
      <c r="FT22" s="9">
        <f t="shared" si="151"/>
        <v>0</v>
      </c>
      <c r="FU22" s="9">
        <f t="shared" si="152"/>
        <v>0</v>
      </c>
      <c r="FV22" s="9">
        <f t="shared" si="153"/>
        <v>0</v>
      </c>
      <c r="FW22" s="9">
        <f t="shared" si="154"/>
        <v>0</v>
      </c>
      <c r="FX22" s="9">
        <f t="shared" si="155"/>
        <v>0</v>
      </c>
      <c r="FY22" s="9">
        <f t="shared" si="156"/>
        <v>0</v>
      </c>
      <c r="FZ22" s="9">
        <f t="shared" si="157"/>
        <v>0</v>
      </c>
      <c r="GA22" s="9">
        <f t="shared" si="158"/>
        <v>0</v>
      </c>
      <c r="GB22" s="9">
        <f t="shared" si="159"/>
        <v>0</v>
      </c>
      <c r="GC22" s="9">
        <f t="shared" si="160"/>
        <v>0</v>
      </c>
      <c r="GD22" s="9">
        <f t="shared" si="161"/>
        <v>0</v>
      </c>
      <c r="GE22" s="9">
        <f t="shared" si="162"/>
        <v>0</v>
      </c>
      <c r="GF22" s="9">
        <f t="shared" si="163"/>
        <v>0</v>
      </c>
      <c r="GG22" s="9">
        <f t="shared" si="164"/>
        <v>0</v>
      </c>
      <c r="GH22" s="9">
        <f t="shared" si="165"/>
        <v>0</v>
      </c>
      <c r="GI22" s="9">
        <f t="shared" si="166"/>
        <v>0</v>
      </c>
      <c r="GJ22" s="9">
        <f t="shared" si="167"/>
        <v>0</v>
      </c>
      <c r="GK22" s="9">
        <f t="shared" si="168"/>
        <v>0</v>
      </c>
      <c r="GL22" s="9">
        <f t="shared" si="169"/>
        <v>0</v>
      </c>
      <c r="GM22" s="9">
        <f t="shared" si="170"/>
        <v>0</v>
      </c>
      <c r="GN22" s="9">
        <f t="shared" si="171"/>
        <v>0</v>
      </c>
      <c r="GO22" s="9">
        <f t="shared" si="172"/>
        <v>0</v>
      </c>
      <c r="GP22" s="9">
        <f t="shared" si="173"/>
        <v>0</v>
      </c>
      <c r="GQ22" s="9">
        <f t="shared" si="174"/>
        <v>0</v>
      </c>
      <c r="GR22" s="9">
        <f t="shared" si="175"/>
        <v>0</v>
      </c>
      <c r="GS22" s="9">
        <f t="shared" si="176"/>
        <v>0</v>
      </c>
      <c r="GT22" s="9">
        <f t="shared" si="177"/>
        <v>0</v>
      </c>
      <c r="GU22" s="9">
        <f t="shared" si="178"/>
        <v>0</v>
      </c>
      <c r="GV22" s="9">
        <f t="shared" si="179"/>
        <v>0</v>
      </c>
      <c r="GW22" s="9">
        <f t="shared" si="180"/>
        <v>0</v>
      </c>
      <c r="GX22" s="9">
        <f t="shared" si="181"/>
        <v>0</v>
      </c>
      <c r="GY22" s="9">
        <f t="shared" si="182"/>
        <v>0</v>
      </c>
      <c r="GZ22" s="9">
        <f t="shared" si="183"/>
        <v>0</v>
      </c>
      <c r="HA22" s="9">
        <f t="shared" si="184"/>
        <v>0</v>
      </c>
      <c r="HB22" s="9">
        <f t="shared" si="185"/>
        <v>0</v>
      </c>
      <c r="HC22" s="9">
        <f t="shared" si="186"/>
        <v>0</v>
      </c>
      <c r="HD22" s="9">
        <f t="shared" si="187"/>
        <v>0</v>
      </c>
      <c r="HE22" s="9">
        <f t="shared" si="188"/>
        <v>0</v>
      </c>
      <c r="HF22" s="9">
        <f t="shared" si="189"/>
        <v>0</v>
      </c>
      <c r="HG22" s="9">
        <f t="shared" si="190"/>
        <v>0</v>
      </c>
      <c r="HH22" s="9">
        <f t="shared" si="191"/>
        <v>0</v>
      </c>
      <c r="HI22" s="9">
        <f t="shared" si="192"/>
        <v>0</v>
      </c>
      <c r="HJ22" s="9">
        <f t="shared" si="193"/>
        <v>0</v>
      </c>
      <c r="HK22" s="9">
        <f t="shared" si="194"/>
        <v>0</v>
      </c>
      <c r="HL22" s="9">
        <f t="shared" si="195"/>
        <v>0</v>
      </c>
      <c r="HM22" s="9">
        <f t="shared" si="196"/>
        <v>0</v>
      </c>
      <c r="HN22" s="9">
        <f t="shared" si="197"/>
        <v>0</v>
      </c>
      <c r="HO22" s="9">
        <f t="shared" si="198"/>
        <v>0</v>
      </c>
      <c r="HP22" s="9">
        <f t="shared" si="199"/>
        <v>0</v>
      </c>
      <c r="HQ22" s="9">
        <f t="shared" si="200"/>
        <v>0</v>
      </c>
      <c r="HR22" s="9">
        <f t="shared" si="201"/>
        <v>0</v>
      </c>
      <c r="HS22" s="9">
        <f t="shared" si="202"/>
        <v>0</v>
      </c>
      <c r="HT22" s="9">
        <f t="shared" si="203"/>
        <v>0</v>
      </c>
      <c r="HU22" s="9">
        <f t="shared" si="204"/>
        <v>0</v>
      </c>
      <c r="HV22" s="9">
        <f t="shared" si="205"/>
        <v>0</v>
      </c>
      <c r="HW22" s="9">
        <f t="shared" si="206"/>
        <v>0</v>
      </c>
      <c r="HX22" s="9">
        <f t="shared" si="207"/>
        <v>0</v>
      </c>
      <c r="HY22" s="9">
        <f t="shared" si="208"/>
        <v>0</v>
      </c>
      <c r="HZ22" s="9">
        <f t="shared" si="209"/>
        <v>0</v>
      </c>
      <c r="IA22" s="9">
        <f t="shared" si="210"/>
        <v>0</v>
      </c>
      <c r="IB22" s="9">
        <f t="shared" si="211"/>
        <v>0</v>
      </c>
      <c r="IC22" s="9">
        <f t="shared" si="212"/>
        <v>0</v>
      </c>
      <c r="ID22" s="9">
        <f t="shared" si="213"/>
        <v>0</v>
      </c>
      <c r="IE22" s="9">
        <f t="shared" si="214"/>
        <v>0</v>
      </c>
      <c r="IF22" s="9">
        <f t="shared" si="215"/>
        <v>0</v>
      </c>
      <c r="IG22" s="9">
        <f t="shared" si="216"/>
        <v>0</v>
      </c>
      <c r="IH22" s="9">
        <f t="shared" si="217"/>
        <v>0</v>
      </c>
      <c r="II22" s="9">
        <f t="shared" si="218"/>
        <v>0</v>
      </c>
      <c r="IJ22" s="9">
        <f t="shared" si="219"/>
        <v>0</v>
      </c>
      <c r="IK22" s="9">
        <f t="shared" si="220"/>
        <v>0</v>
      </c>
      <c r="IL22" s="9">
        <f t="shared" si="221"/>
        <v>0</v>
      </c>
      <c r="IM22" s="9">
        <f t="shared" si="222"/>
        <v>0</v>
      </c>
      <c r="IN22" s="9">
        <f t="shared" si="223"/>
        <v>0</v>
      </c>
      <c r="IO22" s="9">
        <f t="shared" si="224"/>
        <v>0</v>
      </c>
      <c r="IP22" s="9">
        <f t="shared" si="225"/>
        <v>0</v>
      </c>
      <c r="IQ22" s="9">
        <f t="shared" si="226"/>
        <v>0</v>
      </c>
      <c r="IR22" s="9">
        <f t="shared" si="227"/>
        <v>0</v>
      </c>
      <c r="IS22" s="7"/>
      <c r="IT22" s="7"/>
      <c r="IU22" s="7"/>
      <c r="IV22" s="7"/>
    </row>
    <row r="23" spans="1:256" s="1" customFormat="1" ht="141">
      <c r="A23" s="79" t="s">
        <v>125</v>
      </c>
      <c r="B23" s="80">
        <v>113</v>
      </c>
      <c r="C23" s="81" t="s">
        <v>46</v>
      </c>
      <c r="D23" s="80" t="s">
        <v>37</v>
      </c>
      <c r="E23" s="83" t="s">
        <v>31</v>
      </c>
      <c r="F23" s="91" t="s">
        <v>82</v>
      </c>
      <c r="G23" s="81" t="s">
        <v>83</v>
      </c>
      <c r="H23" s="80" t="s">
        <v>41</v>
      </c>
      <c r="I23" s="104" t="s">
        <v>1</v>
      </c>
      <c r="J23" s="89">
        <v>0</v>
      </c>
      <c r="K23" s="104" t="s">
        <v>126</v>
      </c>
      <c r="L23" s="113">
        <v>0</v>
      </c>
      <c r="M23" s="87">
        <f t="shared" si="0"/>
        <v>0</v>
      </c>
      <c r="N23" s="6" t="e">
        <f>#REF!+#REF!</f>
        <v>#REF!</v>
      </c>
      <c r="O23" s="7"/>
      <c r="P23" s="8"/>
      <c r="Q23" s="7">
        <f t="shared" si="1"/>
        <v>0</v>
      </c>
      <c r="R23" s="7">
        <f t="shared" si="2"/>
        <v>0</v>
      </c>
      <c r="S23" s="7">
        <f t="shared" si="3"/>
        <v>0</v>
      </c>
      <c r="T23" s="7">
        <f t="shared" si="4"/>
        <v>0</v>
      </c>
      <c r="U23" s="7">
        <f t="shared" si="5"/>
        <v>0</v>
      </c>
      <c r="V23" s="7">
        <f t="shared" si="6"/>
        <v>0</v>
      </c>
      <c r="W23" s="7">
        <f t="shared" si="7"/>
        <v>0</v>
      </c>
      <c r="X23" s="7">
        <f t="shared" si="8"/>
        <v>0</v>
      </c>
      <c r="Y23" s="7">
        <f t="shared" si="9"/>
        <v>0</v>
      </c>
      <c r="Z23" s="7">
        <f t="shared" si="10"/>
        <v>0</v>
      </c>
      <c r="AA23" s="7">
        <f t="shared" si="11"/>
        <v>0</v>
      </c>
      <c r="AB23" s="7">
        <f t="shared" si="12"/>
        <v>0</v>
      </c>
      <c r="AC23" s="7">
        <f t="shared" si="13"/>
        <v>0</v>
      </c>
      <c r="AD23" s="7">
        <f t="shared" si="14"/>
        <v>0</v>
      </c>
      <c r="AE23" s="7">
        <f t="shared" si="15"/>
        <v>0</v>
      </c>
      <c r="AF23" s="7">
        <f t="shared" si="16"/>
        <v>0</v>
      </c>
      <c r="AG23" s="7">
        <f t="shared" si="17"/>
        <v>0</v>
      </c>
      <c r="AH23" s="7">
        <f t="shared" si="18"/>
        <v>0</v>
      </c>
      <c r="AI23" s="7">
        <f t="shared" si="19"/>
        <v>0</v>
      </c>
      <c r="AJ23" s="7">
        <f t="shared" si="20"/>
        <v>0</v>
      </c>
      <c r="AK23" s="7">
        <f t="shared" si="21"/>
        <v>0</v>
      </c>
      <c r="AL23" s="7">
        <f t="shared" si="22"/>
        <v>0</v>
      </c>
      <c r="AM23" s="7">
        <f t="shared" si="23"/>
        <v>0</v>
      </c>
      <c r="AN23" s="7">
        <f t="shared" si="24"/>
        <v>0</v>
      </c>
      <c r="AO23" s="7">
        <f t="shared" si="25"/>
        <v>0</v>
      </c>
      <c r="AP23" s="7">
        <f t="shared" si="26"/>
        <v>0</v>
      </c>
      <c r="AQ23" s="7">
        <f t="shared" si="27"/>
        <v>0</v>
      </c>
      <c r="AR23" s="7">
        <f t="shared" si="28"/>
        <v>0</v>
      </c>
      <c r="AS23" s="7">
        <f t="shared" si="29"/>
        <v>0</v>
      </c>
      <c r="AT23" s="7">
        <f t="shared" si="30"/>
        <v>0</v>
      </c>
      <c r="AU23" s="7">
        <f t="shared" si="31"/>
        <v>0</v>
      </c>
      <c r="AV23" s="7">
        <f t="shared" si="32"/>
        <v>0</v>
      </c>
      <c r="AW23" s="7">
        <f t="shared" si="33"/>
        <v>0</v>
      </c>
      <c r="AX23" s="7">
        <f t="shared" si="34"/>
        <v>0</v>
      </c>
      <c r="AY23" s="7">
        <f t="shared" si="35"/>
        <v>0</v>
      </c>
      <c r="AZ23" s="7">
        <f t="shared" si="36"/>
        <v>0</v>
      </c>
      <c r="BA23" s="7">
        <f t="shared" si="37"/>
        <v>0</v>
      </c>
      <c r="BB23" s="7">
        <f t="shared" si="38"/>
        <v>0</v>
      </c>
      <c r="BC23" s="7">
        <f t="shared" si="39"/>
        <v>0</v>
      </c>
      <c r="BD23" s="7">
        <f t="shared" si="40"/>
        <v>0</v>
      </c>
      <c r="BE23" s="7">
        <f t="shared" si="41"/>
        <v>0</v>
      </c>
      <c r="BF23" s="7">
        <f t="shared" si="42"/>
        <v>0</v>
      </c>
      <c r="BG23" s="7">
        <f t="shared" si="43"/>
        <v>0</v>
      </c>
      <c r="BH23" s="7">
        <f t="shared" si="44"/>
        <v>0</v>
      </c>
      <c r="BI23" s="7">
        <f t="shared" si="45"/>
        <v>0</v>
      </c>
      <c r="BJ23" s="7">
        <f t="shared" si="46"/>
        <v>0</v>
      </c>
      <c r="BK23" s="7">
        <f t="shared" si="47"/>
        <v>0</v>
      </c>
      <c r="BL23" s="7">
        <f t="shared" si="48"/>
        <v>0</v>
      </c>
      <c r="BM23" s="7">
        <f t="shared" si="49"/>
        <v>0</v>
      </c>
      <c r="BN23" s="7">
        <f t="shared" si="50"/>
        <v>0</v>
      </c>
      <c r="BO23" s="7">
        <f t="shared" si="51"/>
        <v>0</v>
      </c>
      <c r="BP23" s="7">
        <f t="shared" si="52"/>
        <v>0</v>
      </c>
      <c r="BQ23" s="7">
        <f t="shared" si="53"/>
        <v>0</v>
      </c>
      <c r="BR23" s="7">
        <f t="shared" si="54"/>
        <v>0</v>
      </c>
      <c r="BS23" s="7">
        <f t="shared" si="55"/>
        <v>0</v>
      </c>
      <c r="BT23" s="7">
        <f t="shared" si="56"/>
        <v>0</v>
      </c>
      <c r="BU23" s="7">
        <f t="shared" si="57"/>
        <v>0</v>
      </c>
      <c r="BV23" s="7">
        <f t="shared" si="58"/>
        <v>0</v>
      </c>
      <c r="BW23" s="7">
        <f t="shared" si="59"/>
        <v>0</v>
      </c>
      <c r="BX23" s="7">
        <f t="shared" si="60"/>
        <v>0</v>
      </c>
      <c r="BY23" s="7">
        <f t="shared" si="61"/>
        <v>0</v>
      </c>
      <c r="BZ23" s="7">
        <f t="shared" si="62"/>
        <v>0</v>
      </c>
      <c r="CA23" s="7">
        <f t="shared" si="63"/>
        <v>0</v>
      </c>
      <c r="CB23" s="7">
        <f t="shared" si="64"/>
        <v>0</v>
      </c>
      <c r="CC23" s="7">
        <f t="shared" si="65"/>
        <v>0</v>
      </c>
      <c r="CD23" s="7">
        <f t="shared" si="66"/>
        <v>0</v>
      </c>
      <c r="CE23" s="7">
        <f t="shared" si="67"/>
        <v>0</v>
      </c>
      <c r="CF23" s="7">
        <f t="shared" si="68"/>
        <v>0</v>
      </c>
      <c r="CG23" s="7">
        <f t="shared" si="69"/>
        <v>0</v>
      </c>
      <c r="CH23" s="7">
        <f t="shared" si="70"/>
        <v>0</v>
      </c>
      <c r="CI23" s="7">
        <f t="shared" si="71"/>
        <v>0</v>
      </c>
      <c r="CJ23" s="7">
        <f t="shared" si="72"/>
        <v>0</v>
      </c>
      <c r="CK23" s="7">
        <f t="shared" si="73"/>
        <v>0</v>
      </c>
      <c r="CL23" s="7">
        <f t="shared" si="74"/>
        <v>0</v>
      </c>
      <c r="CM23" s="7">
        <f t="shared" si="75"/>
        <v>0</v>
      </c>
      <c r="CN23" s="7">
        <f t="shared" si="76"/>
        <v>0</v>
      </c>
      <c r="CO23" s="7">
        <f t="shared" si="77"/>
        <v>0</v>
      </c>
      <c r="CP23" s="7">
        <f t="shared" si="78"/>
        <v>0</v>
      </c>
      <c r="CQ23" s="7">
        <f t="shared" si="79"/>
        <v>0</v>
      </c>
      <c r="CR23" s="7">
        <f t="shared" si="80"/>
        <v>0</v>
      </c>
      <c r="CS23" s="7">
        <f t="shared" si="81"/>
        <v>0</v>
      </c>
      <c r="CT23" s="7">
        <f t="shared" si="82"/>
        <v>0</v>
      </c>
      <c r="CU23" s="7">
        <f t="shared" si="83"/>
        <v>0</v>
      </c>
      <c r="CV23" s="7">
        <f t="shared" si="84"/>
        <v>0</v>
      </c>
      <c r="CW23" s="7">
        <f t="shared" si="85"/>
        <v>0</v>
      </c>
      <c r="CX23" s="7">
        <f t="shared" si="86"/>
        <v>0</v>
      </c>
      <c r="CY23" s="7">
        <f t="shared" si="87"/>
        <v>0</v>
      </c>
      <c r="CZ23" s="7">
        <f t="shared" si="88"/>
        <v>0</v>
      </c>
      <c r="DA23" s="7">
        <f t="shared" si="89"/>
        <v>0</v>
      </c>
      <c r="DB23" s="7">
        <f t="shared" si="90"/>
        <v>0</v>
      </c>
      <c r="DC23" s="7">
        <f t="shared" si="91"/>
        <v>0</v>
      </c>
      <c r="DD23" s="7">
        <f t="shared" si="92"/>
        <v>0</v>
      </c>
      <c r="DE23" s="7">
        <f t="shared" si="93"/>
        <v>0</v>
      </c>
      <c r="DF23" s="7">
        <f t="shared" si="94"/>
        <v>0</v>
      </c>
      <c r="DG23" s="7">
        <f t="shared" si="95"/>
        <v>0</v>
      </c>
      <c r="DH23" s="7">
        <f t="shared" si="96"/>
        <v>0</v>
      </c>
      <c r="DI23" s="7">
        <f t="shared" si="97"/>
        <v>0</v>
      </c>
      <c r="DJ23" s="7">
        <f t="shared" si="98"/>
        <v>0</v>
      </c>
      <c r="DK23" s="7">
        <f t="shared" si="99"/>
        <v>0</v>
      </c>
      <c r="DL23" s="7">
        <f t="shared" si="100"/>
        <v>0</v>
      </c>
      <c r="DM23" s="7">
        <f t="shared" si="101"/>
        <v>0</v>
      </c>
      <c r="DN23" s="7">
        <f t="shared" si="102"/>
        <v>0</v>
      </c>
      <c r="DO23" s="7">
        <f t="shared" si="103"/>
        <v>0</v>
      </c>
      <c r="DP23" s="7">
        <f t="shared" si="104"/>
        <v>0</v>
      </c>
      <c r="DQ23" s="7">
        <f t="shared" si="105"/>
        <v>0</v>
      </c>
      <c r="DR23" s="7">
        <f t="shared" si="106"/>
        <v>0</v>
      </c>
      <c r="DS23" s="7">
        <f t="shared" si="107"/>
        <v>0</v>
      </c>
      <c r="DT23" s="7">
        <f t="shared" si="108"/>
        <v>0</v>
      </c>
      <c r="DU23" s="7">
        <f t="shared" si="109"/>
        <v>0</v>
      </c>
      <c r="DV23" s="7">
        <f t="shared" si="110"/>
        <v>0</v>
      </c>
      <c r="DW23" s="7">
        <f t="shared" si="111"/>
        <v>0</v>
      </c>
      <c r="DX23" s="7">
        <f t="shared" si="112"/>
        <v>0</v>
      </c>
      <c r="DY23" s="7">
        <f t="shared" si="113"/>
        <v>0</v>
      </c>
      <c r="DZ23" s="7">
        <f t="shared" si="114"/>
        <v>0</v>
      </c>
      <c r="EA23" s="7">
        <f t="shared" si="115"/>
        <v>0</v>
      </c>
      <c r="EB23" s="7">
        <f t="shared" si="116"/>
        <v>0</v>
      </c>
      <c r="EC23" s="7">
        <f t="shared" si="117"/>
        <v>0</v>
      </c>
      <c r="ED23" s="7">
        <f t="shared" si="118"/>
        <v>0</v>
      </c>
      <c r="EE23" s="7">
        <f t="shared" si="119"/>
        <v>0</v>
      </c>
      <c r="EF23" s="7">
        <f t="shared" si="120"/>
        <v>0</v>
      </c>
      <c r="EG23" s="7">
        <f t="shared" si="121"/>
        <v>0</v>
      </c>
      <c r="EH23" s="7">
        <f t="shared" si="122"/>
        <v>0</v>
      </c>
      <c r="EI23" s="7">
        <f t="shared" si="123"/>
        <v>0</v>
      </c>
      <c r="EJ23" s="7">
        <f t="shared" si="124"/>
        <v>0</v>
      </c>
      <c r="EK23" s="7">
        <f t="shared" si="125"/>
        <v>0</v>
      </c>
      <c r="EL23" s="7">
        <f t="shared" si="126"/>
        <v>0</v>
      </c>
      <c r="EM23" s="7">
        <f t="shared" si="127"/>
        <v>0</v>
      </c>
      <c r="EN23" s="7">
        <f t="shared" si="128"/>
        <v>0</v>
      </c>
      <c r="EO23" s="7">
        <f t="shared" si="129"/>
        <v>0</v>
      </c>
      <c r="EP23" s="7">
        <f t="shared" si="130"/>
        <v>0</v>
      </c>
      <c r="EQ23" s="7">
        <f t="shared" si="131"/>
        <v>0</v>
      </c>
      <c r="ER23" s="7">
        <f t="shared" si="132"/>
        <v>0</v>
      </c>
      <c r="ES23" s="7"/>
      <c r="ET23" s="7" t="str">
        <f t="shared" si="228"/>
        <v>Ноль</v>
      </c>
      <c r="EU23" s="7" t="str">
        <f t="shared" si="134"/>
        <v>Ноль</v>
      </c>
      <c r="EV23" s="7"/>
      <c r="EW23" s="7">
        <f t="shared" si="135"/>
        <v>0</v>
      </c>
      <c r="EX23" s="7" t="e">
        <f>IF(M23=#REF!,IF(L23&lt;#REF!,#REF!,FB23),#REF!)</f>
        <v>#REF!</v>
      </c>
      <c r="EY23" s="7" t="e">
        <f>IF(M23=#REF!,IF(L23&lt;#REF!,0,1))</f>
        <v>#REF!</v>
      </c>
      <c r="EZ23" s="7" t="e">
        <f>IF(AND(EW23&gt;=21,EW23&lt;&gt;0),EW23,IF(M23&lt;#REF!,"СТОП",EX23+EY23))</f>
        <v>#REF!</v>
      </c>
      <c r="FA23" s="7"/>
      <c r="FB23" s="7">
        <v>15</v>
      </c>
      <c r="FC23" s="7">
        <v>16</v>
      </c>
      <c r="FD23" s="7"/>
      <c r="FE23" s="9">
        <f t="shared" si="136"/>
        <v>0</v>
      </c>
      <c r="FF23" s="9">
        <f t="shared" si="137"/>
        <v>0</v>
      </c>
      <c r="FG23" s="9">
        <f t="shared" si="138"/>
        <v>0</v>
      </c>
      <c r="FH23" s="9">
        <f t="shared" si="139"/>
        <v>0</v>
      </c>
      <c r="FI23" s="9">
        <f t="shared" si="140"/>
        <v>0</v>
      </c>
      <c r="FJ23" s="9">
        <f t="shared" si="141"/>
        <v>0</v>
      </c>
      <c r="FK23" s="9">
        <f t="shared" si="142"/>
        <v>0</v>
      </c>
      <c r="FL23" s="9">
        <f t="shared" si="143"/>
        <v>0</v>
      </c>
      <c r="FM23" s="9">
        <f t="shared" si="144"/>
        <v>0</v>
      </c>
      <c r="FN23" s="9">
        <f t="shared" si="145"/>
        <v>0</v>
      </c>
      <c r="FO23" s="9">
        <f t="shared" si="146"/>
        <v>0</v>
      </c>
      <c r="FP23" s="9">
        <f t="shared" si="147"/>
        <v>0</v>
      </c>
      <c r="FQ23" s="9">
        <f t="shared" si="148"/>
        <v>0</v>
      </c>
      <c r="FR23" s="9">
        <f t="shared" si="149"/>
        <v>0</v>
      </c>
      <c r="FS23" s="9">
        <f t="shared" si="150"/>
        <v>0</v>
      </c>
      <c r="FT23" s="9">
        <f t="shared" si="151"/>
        <v>0</v>
      </c>
      <c r="FU23" s="9">
        <f t="shared" si="152"/>
        <v>0</v>
      </c>
      <c r="FV23" s="9">
        <f t="shared" si="153"/>
        <v>0</v>
      </c>
      <c r="FW23" s="9">
        <f t="shared" si="154"/>
        <v>0</v>
      </c>
      <c r="FX23" s="9">
        <f t="shared" si="155"/>
        <v>0</v>
      </c>
      <c r="FY23" s="9">
        <f t="shared" si="156"/>
        <v>0</v>
      </c>
      <c r="FZ23" s="9">
        <f t="shared" si="157"/>
        <v>0</v>
      </c>
      <c r="GA23" s="9">
        <f t="shared" si="158"/>
        <v>0</v>
      </c>
      <c r="GB23" s="9">
        <f t="shared" si="159"/>
        <v>0</v>
      </c>
      <c r="GC23" s="9">
        <f t="shared" si="160"/>
        <v>0</v>
      </c>
      <c r="GD23" s="9">
        <f t="shared" si="161"/>
        <v>0</v>
      </c>
      <c r="GE23" s="9">
        <f t="shared" si="162"/>
        <v>0</v>
      </c>
      <c r="GF23" s="9">
        <f t="shared" si="163"/>
        <v>0</v>
      </c>
      <c r="GG23" s="9">
        <f t="shared" si="164"/>
        <v>0</v>
      </c>
      <c r="GH23" s="9">
        <f t="shared" si="165"/>
        <v>0</v>
      </c>
      <c r="GI23" s="9">
        <f t="shared" si="166"/>
        <v>0</v>
      </c>
      <c r="GJ23" s="9">
        <f t="shared" si="167"/>
        <v>0</v>
      </c>
      <c r="GK23" s="9">
        <f t="shared" si="168"/>
        <v>0</v>
      </c>
      <c r="GL23" s="9">
        <f t="shared" si="169"/>
        <v>0</v>
      </c>
      <c r="GM23" s="9">
        <f t="shared" si="170"/>
        <v>0</v>
      </c>
      <c r="GN23" s="9">
        <f t="shared" si="171"/>
        <v>0</v>
      </c>
      <c r="GO23" s="9">
        <f t="shared" si="172"/>
        <v>0</v>
      </c>
      <c r="GP23" s="9">
        <f t="shared" si="173"/>
        <v>0</v>
      </c>
      <c r="GQ23" s="9">
        <f t="shared" si="174"/>
        <v>0</v>
      </c>
      <c r="GR23" s="9">
        <f t="shared" si="175"/>
        <v>0</v>
      </c>
      <c r="GS23" s="9">
        <f t="shared" si="176"/>
        <v>0</v>
      </c>
      <c r="GT23" s="9">
        <f t="shared" si="177"/>
        <v>0</v>
      </c>
      <c r="GU23" s="9">
        <f t="shared" si="178"/>
        <v>0</v>
      </c>
      <c r="GV23" s="9">
        <f t="shared" si="179"/>
        <v>0</v>
      </c>
      <c r="GW23" s="9">
        <f t="shared" si="180"/>
        <v>0</v>
      </c>
      <c r="GX23" s="9">
        <f t="shared" si="181"/>
        <v>0</v>
      </c>
      <c r="GY23" s="9">
        <f t="shared" si="182"/>
        <v>0</v>
      </c>
      <c r="GZ23" s="9">
        <f t="shared" si="183"/>
        <v>0</v>
      </c>
      <c r="HA23" s="9">
        <f t="shared" si="184"/>
        <v>0</v>
      </c>
      <c r="HB23" s="9">
        <f t="shared" si="185"/>
        <v>0</v>
      </c>
      <c r="HC23" s="9">
        <f t="shared" si="186"/>
        <v>0</v>
      </c>
      <c r="HD23" s="9">
        <f t="shared" si="187"/>
        <v>0</v>
      </c>
      <c r="HE23" s="9">
        <f t="shared" si="188"/>
        <v>0</v>
      </c>
      <c r="HF23" s="9">
        <f t="shared" si="189"/>
        <v>0</v>
      </c>
      <c r="HG23" s="9">
        <f t="shared" si="190"/>
        <v>0</v>
      </c>
      <c r="HH23" s="9">
        <f t="shared" si="191"/>
        <v>0</v>
      </c>
      <c r="HI23" s="9">
        <f t="shared" si="192"/>
        <v>0</v>
      </c>
      <c r="HJ23" s="9">
        <f t="shared" si="193"/>
        <v>0</v>
      </c>
      <c r="HK23" s="9">
        <f t="shared" si="194"/>
        <v>0</v>
      </c>
      <c r="HL23" s="9">
        <f t="shared" si="195"/>
        <v>0</v>
      </c>
      <c r="HM23" s="9">
        <f t="shared" si="196"/>
        <v>0</v>
      </c>
      <c r="HN23" s="9">
        <f t="shared" si="197"/>
        <v>0</v>
      </c>
      <c r="HO23" s="9">
        <f t="shared" si="198"/>
        <v>0</v>
      </c>
      <c r="HP23" s="9">
        <f t="shared" si="199"/>
        <v>0</v>
      </c>
      <c r="HQ23" s="9">
        <f t="shared" si="200"/>
        <v>0</v>
      </c>
      <c r="HR23" s="9">
        <f t="shared" si="201"/>
        <v>0</v>
      </c>
      <c r="HS23" s="9">
        <f t="shared" si="202"/>
        <v>0</v>
      </c>
      <c r="HT23" s="9">
        <f t="shared" si="203"/>
        <v>0</v>
      </c>
      <c r="HU23" s="9">
        <f t="shared" si="204"/>
        <v>0</v>
      </c>
      <c r="HV23" s="9">
        <f t="shared" si="205"/>
        <v>0</v>
      </c>
      <c r="HW23" s="9">
        <f t="shared" si="206"/>
        <v>0</v>
      </c>
      <c r="HX23" s="9">
        <f t="shared" si="207"/>
        <v>0</v>
      </c>
      <c r="HY23" s="9">
        <f t="shared" si="208"/>
        <v>0</v>
      </c>
      <c r="HZ23" s="9">
        <f t="shared" si="209"/>
        <v>0</v>
      </c>
      <c r="IA23" s="9">
        <f t="shared" si="210"/>
        <v>0</v>
      </c>
      <c r="IB23" s="9">
        <f t="shared" si="211"/>
        <v>0</v>
      </c>
      <c r="IC23" s="9">
        <f t="shared" si="212"/>
        <v>0</v>
      </c>
      <c r="ID23" s="9">
        <f t="shared" si="213"/>
        <v>0</v>
      </c>
      <c r="IE23" s="9">
        <f t="shared" si="214"/>
        <v>0</v>
      </c>
      <c r="IF23" s="9">
        <f t="shared" si="215"/>
        <v>0</v>
      </c>
      <c r="IG23" s="9">
        <f t="shared" si="216"/>
        <v>0</v>
      </c>
      <c r="IH23" s="9">
        <f t="shared" si="217"/>
        <v>0</v>
      </c>
      <c r="II23" s="9">
        <f t="shared" si="218"/>
        <v>0</v>
      </c>
      <c r="IJ23" s="9">
        <f t="shared" si="219"/>
        <v>0</v>
      </c>
      <c r="IK23" s="9">
        <f t="shared" si="220"/>
        <v>0</v>
      </c>
      <c r="IL23" s="9">
        <f t="shared" si="221"/>
        <v>0</v>
      </c>
      <c r="IM23" s="9">
        <f t="shared" si="222"/>
        <v>0</v>
      </c>
      <c r="IN23" s="9">
        <f t="shared" si="223"/>
        <v>0</v>
      </c>
      <c r="IO23" s="9">
        <f t="shared" si="224"/>
        <v>0</v>
      </c>
      <c r="IP23" s="9">
        <f t="shared" si="225"/>
        <v>0</v>
      </c>
      <c r="IQ23" s="9">
        <f t="shared" si="226"/>
        <v>0</v>
      </c>
      <c r="IR23" s="9">
        <f t="shared" si="227"/>
        <v>0</v>
      </c>
      <c r="IS23" s="7"/>
      <c r="IT23" s="7"/>
      <c r="IU23" s="7"/>
      <c r="IV23" s="7"/>
    </row>
    <row r="24" spans="1:256" s="1" customFormat="1" ht="141">
      <c r="A24" s="79" t="s">
        <v>125</v>
      </c>
      <c r="B24" s="80">
        <v>450</v>
      </c>
      <c r="C24" s="81" t="s">
        <v>89</v>
      </c>
      <c r="D24" s="82" t="s">
        <v>37</v>
      </c>
      <c r="E24" s="83" t="s">
        <v>84</v>
      </c>
      <c r="F24" s="91" t="s">
        <v>88</v>
      </c>
      <c r="G24" s="81" t="s">
        <v>112</v>
      </c>
      <c r="H24" s="80" t="s">
        <v>62</v>
      </c>
      <c r="I24" s="104" t="s">
        <v>1</v>
      </c>
      <c r="J24" s="89">
        <v>0</v>
      </c>
      <c r="K24" s="104" t="s">
        <v>1</v>
      </c>
      <c r="L24" s="113">
        <v>0</v>
      </c>
      <c r="M24" s="87">
        <f t="shared" si="0"/>
        <v>0</v>
      </c>
      <c r="N24" s="6" t="e">
        <f>#REF!+#REF!</f>
        <v>#REF!</v>
      </c>
      <c r="O24" s="7"/>
      <c r="P24" s="8"/>
      <c r="Q24" s="7">
        <f t="shared" si="1"/>
        <v>0</v>
      </c>
      <c r="R24" s="7">
        <f t="shared" si="2"/>
        <v>0</v>
      </c>
      <c r="S24" s="7">
        <f t="shared" si="3"/>
        <v>0</v>
      </c>
      <c r="T24" s="7">
        <f t="shared" si="4"/>
        <v>0</v>
      </c>
      <c r="U24" s="7">
        <f t="shared" si="5"/>
        <v>0</v>
      </c>
      <c r="V24" s="7">
        <f t="shared" si="6"/>
        <v>0</v>
      </c>
      <c r="W24" s="7">
        <f t="shared" si="7"/>
        <v>0</v>
      </c>
      <c r="X24" s="7">
        <f t="shared" si="8"/>
        <v>0</v>
      </c>
      <c r="Y24" s="7">
        <f t="shared" si="9"/>
        <v>0</v>
      </c>
      <c r="Z24" s="7">
        <f t="shared" si="10"/>
        <v>0</v>
      </c>
      <c r="AA24" s="7">
        <f t="shared" si="11"/>
        <v>0</v>
      </c>
      <c r="AB24" s="7">
        <f t="shared" si="12"/>
        <v>0</v>
      </c>
      <c r="AC24" s="7">
        <f t="shared" si="13"/>
        <v>0</v>
      </c>
      <c r="AD24" s="7">
        <f t="shared" si="14"/>
        <v>0</v>
      </c>
      <c r="AE24" s="7">
        <f t="shared" si="15"/>
        <v>0</v>
      </c>
      <c r="AF24" s="7">
        <f t="shared" si="16"/>
        <v>0</v>
      </c>
      <c r="AG24" s="7">
        <f t="shared" si="17"/>
        <v>0</v>
      </c>
      <c r="AH24" s="7">
        <f t="shared" si="18"/>
        <v>0</v>
      </c>
      <c r="AI24" s="7">
        <f t="shared" si="19"/>
        <v>0</v>
      </c>
      <c r="AJ24" s="7">
        <f t="shared" si="20"/>
        <v>0</v>
      </c>
      <c r="AK24" s="7">
        <f t="shared" si="21"/>
        <v>0</v>
      </c>
      <c r="AL24" s="7">
        <f t="shared" si="22"/>
        <v>0</v>
      </c>
      <c r="AM24" s="7">
        <f t="shared" si="23"/>
        <v>0</v>
      </c>
      <c r="AN24" s="7">
        <f t="shared" si="24"/>
        <v>0</v>
      </c>
      <c r="AO24" s="7">
        <f t="shared" si="25"/>
        <v>0</v>
      </c>
      <c r="AP24" s="7">
        <f t="shared" si="26"/>
        <v>0</v>
      </c>
      <c r="AQ24" s="7">
        <f t="shared" si="27"/>
        <v>0</v>
      </c>
      <c r="AR24" s="7">
        <f t="shared" si="28"/>
        <v>0</v>
      </c>
      <c r="AS24" s="7">
        <f t="shared" si="29"/>
        <v>0</v>
      </c>
      <c r="AT24" s="7">
        <f t="shared" si="30"/>
        <v>0</v>
      </c>
      <c r="AU24" s="7">
        <f t="shared" si="31"/>
        <v>0</v>
      </c>
      <c r="AV24" s="7">
        <f t="shared" si="32"/>
        <v>0</v>
      </c>
      <c r="AW24" s="7">
        <f t="shared" si="33"/>
        <v>0</v>
      </c>
      <c r="AX24" s="7">
        <f t="shared" si="34"/>
        <v>0</v>
      </c>
      <c r="AY24" s="7">
        <f t="shared" si="35"/>
        <v>0</v>
      </c>
      <c r="AZ24" s="7">
        <f t="shared" si="36"/>
        <v>0</v>
      </c>
      <c r="BA24" s="7">
        <f t="shared" si="37"/>
        <v>0</v>
      </c>
      <c r="BB24" s="7">
        <f t="shared" si="38"/>
        <v>0</v>
      </c>
      <c r="BC24" s="7">
        <f t="shared" si="39"/>
        <v>0</v>
      </c>
      <c r="BD24" s="7">
        <f t="shared" si="40"/>
        <v>0</v>
      </c>
      <c r="BE24" s="7">
        <f t="shared" si="41"/>
        <v>0</v>
      </c>
      <c r="BF24" s="7">
        <f t="shared" si="42"/>
        <v>0</v>
      </c>
      <c r="BG24" s="7">
        <f t="shared" si="43"/>
        <v>0</v>
      </c>
      <c r="BH24" s="7">
        <f t="shared" si="44"/>
        <v>0</v>
      </c>
      <c r="BI24" s="7">
        <f t="shared" si="45"/>
        <v>0</v>
      </c>
      <c r="BJ24" s="7">
        <f t="shared" si="46"/>
        <v>0</v>
      </c>
      <c r="BK24" s="7">
        <f t="shared" si="47"/>
        <v>0</v>
      </c>
      <c r="BL24" s="7">
        <f t="shared" si="48"/>
        <v>0</v>
      </c>
      <c r="BM24" s="7">
        <f t="shared" si="49"/>
        <v>0</v>
      </c>
      <c r="BN24" s="7">
        <f t="shared" si="50"/>
        <v>0</v>
      </c>
      <c r="BO24" s="7">
        <f t="shared" si="51"/>
        <v>0</v>
      </c>
      <c r="BP24" s="7">
        <f t="shared" si="52"/>
        <v>0</v>
      </c>
      <c r="BQ24" s="7">
        <f t="shared" si="53"/>
        <v>0</v>
      </c>
      <c r="BR24" s="7">
        <f t="shared" si="54"/>
        <v>0</v>
      </c>
      <c r="BS24" s="7">
        <f t="shared" si="55"/>
        <v>0</v>
      </c>
      <c r="BT24" s="7">
        <f t="shared" si="56"/>
        <v>0</v>
      </c>
      <c r="BU24" s="7">
        <f t="shared" si="57"/>
        <v>0</v>
      </c>
      <c r="BV24" s="7">
        <f t="shared" si="58"/>
        <v>0</v>
      </c>
      <c r="BW24" s="7">
        <f t="shared" si="59"/>
        <v>0</v>
      </c>
      <c r="BX24" s="7">
        <f t="shared" si="60"/>
        <v>0</v>
      </c>
      <c r="BY24" s="7">
        <f t="shared" si="61"/>
        <v>0</v>
      </c>
      <c r="BZ24" s="7">
        <f t="shared" si="62"/>
        <v>0</v>
      </c>
      <c r="CA24" s="7">
        <f t="shared" si="63"/>
        <v>0</v>
      </c>
      <c r="CB24" s="7">
        <f t="shared" si="64"/>
        <v>0</v>
      </c>
      <c r="CC24" s="7">
        <f t="shared" si="65"/>
        <v>0</v>
      </c>
      <c r="CD24" s="7">
        <f t="shared" si="66"/>
        <v>0</v>
      </c>
      <c r="CE24" s="7">
        <f t="shared" si="67"/>
        <v>0</v>
      </c>
      <c r="CF24" s="7">
        <f t="shared" si="68"/>
        <v>0</v>
      </c>
      <c r="CG24" s="7">
        <f t="shared" si="69"/>
        <v>0</v>
      </c>
      <c r="CH24" s="7">
        <f t="shared" si="70"/>
        <v>0</v>
      </c>
      <c r="CI24" s="7">
        <f t="shared" si="71"/>
        <v>0</v>
      </c>
      <c r="CJ24" s="7">
        <f t="shared" si="72"/>
        <v>0</v>
      </c>
      <c r="CK24" s="7">
        <f t="shared" si="73"/>
        <v>0</v>
      </c>
      <c r="CL24" s="7">
        <f t="shared" si="74"/>
        <v>0</v>
      </c>
      <c r="CM24" s="7">
        <f t="shared" si="75"/>
        <v>0</v>
      </c>
      <c r="CN24" s="7">
        <f t="shared" si="76"/>
        <v>0</v>
      </c>
      <c r="CO24" s="7">
        <f t="shared" si="77"/>
        <v>0</v>
      </c>
      <c r="CP24" s="7">
        <f t="shared" si="78"/>
        <v>0</v>
      </c>
      <c r="CQ24" s="7">
        <f t="shared" si="79"/>
        <v>0</v>
      </c>
      <c r="CR24" s="7">
        <f t="shared" si="80"/>
        <v>0</v>
      </c>
      <c r="CS24" s="7">
        <f t="shared" si="81"/>
        <v>0</v>
      </c>
      <c r="CT24" s="7">
        <f t="shared" si="82"/>
        <v>0</v>
      </c>
      <c r="CU24" s="7">
        <f t="shared" si="83"/>
        <v>0</v>
      </c>
      <c r="CV24" s="7">
        <f t="shared" si="84"/>
        <v>0</v>
      </c>
      <c r="CW24" s="7">
        <f t="shared" si="85"/>
        <v>0</v>
      </c>
      <c r="CX24" s="7">
        <f t="shared" si="86"/>
        <v>0</v>
      </c>
      <c r="CY24" s="7">
        <f t="shared" si="87"/>
        <v>0</v>
      </c>
      <c r="CZ24" s="7">
        <f t="shared" si="88"/>
        <v>0</v>
      </c>
      <c r="DA24" s="7">
        <f t="shared" si="89"/>
        <v>0</v>
      </c>
      <c r="DB24" s="7">
        <f t="shared" si="90"/>
        <v>0</v>
      </c>
      <c r="DC24" s="7">
        <f t="shared" si="91"/>
        <v>0</v>
      </c>
      <c r="DD24" s="7">
        <f t="shared" si="92"/>
        <v>0</v>
      </c>
      <c r="DE24" s="7">
        <f t="shared" si="93"/>
        <v>0</v>
      </c>
      <c r="DF24" s="7">
        <f t="shared" si="94"/>
        <v>0</v>
      </c>
      <c r="DG24" s="7">
        <f t="shared" si="95"/>
        <v>0</v>
      </c>
      <c r="DH24" s="7">
        <f t="shared" si="96"/>
        <v>0</v>
      </c>
      <c r="DI24" s="7">
        <f t="shared" si="97"/>
        <v>0</v>
      </c>
      <c r="DJ24" s="7">
        <f t="shared" si="98"/>
        <v>0</v>
      </c>
      <c r="DK24" s="7">
        <f t="shared" si="99"/>
        <v>0</v>
      </c>
      <c r="DL24" s="7">
        <f t="shared" si="100"/>
        <v>0</v>
      </c>
      <c r="DM24" s="7">
        <f t="shared" si="101"/>
        <v>0</v>
      </c>
      <c r="DN24" s="7">
        <f t="shared" si="102"/>
        <v>0</v>
      </c>
      <c r="DO24" s="7">
        <f t="shared" si="103"/>
        <v>0</v>
      </c>
      <c r="DP24" s="7">
        <f t="shared" si="104"/>
        <v>0</v>
      </c>
      <c r="DQ24" s="7">
        <f t="shared" si="105"/>
        <v>0</v>
      </c>
      <c r="DR24" s="7">
        <f t="shared" si="106"/>
        <v>0</v>
      </c>
      <c r="DS24" s="7">
        <f t="shared" si="107"/>
        <v>0</v>
      </c>
      <c r="DT24" s="7">
        <f t="shared" si="108"/>
        <v>0</v>
      </c>
      <c r="DU24" s="7">
        <f t="shared" si="109"/>
        <v>0</v>
      </c>
      <c r="DV24" s="7">
        <f t="shared" si="110"/>
        <v>0</v>
      </c>
      <c r="DW24" s="7">
        <f t="shared" si="111"/>
        <v>0</v>
      </c>
      <c r="DX24" s="7">
        <f t="shared" si="112"/>
        <v>0</v>
      </c>
      <c r="DY24" s="7">
        <f t="shared" si="113"/>
        <v>0</v>
      </c>
      <c r="DZ24" s="7">
        <f t="shared" si="114"/>
        <v>0</v>
      </c>
      <c r="EA24" s="7">
        <f t="shared" si="115"/>
        <v>0</v>
      </c>
      <c r="EB24" s="7">
        <f t="shared" si="116"/>
        <v>0</v>
      </c>
      <c r="EC24" s="7">
        <f t="shared" si="117"/>
        <v>0</v>
      </c>
      <c r="ED24" s="7">
        <f t="shared" si="118"/>
        <v>0</v>
      </c>
      <c r="EE24" s="7">
        <f t="shared" si="119"/>
        <v>0</v>
      </c>
      <c r="EF24" s="7">
        <f t="shared" si="120"/>
        <v>0</v>
      </c>
      <c r="EG24" s="7">
        <f t="shared" si="121"/>
        <v>0</v>
      </c>
      <c r="EH24" s="7">
        <f t="shared" si="122"/>
        <v>0</v>
      </c>
      <c r="EI24" s="7">
        <f t="shared" si="123"/>
        <v>0</v>
      </c>
      <c r="EJ24" s="7">
        <f t="shared" si="124"/>
        <v>0</v>
      </c>
      <c r="EK24" s="7">
        <f t="shared" si="125"/>
        <v>0</v>
      </c>
      <c r="EL24" s="7">
        <f t="shared" si="126"/>
        <v>0</v>
      </c>
      <c r="EM24" s="7">
        <f t="shared" si="127"/>
        <v>0</v>
      </c>
      <c r="EN24" s="7">
        <f t="shared" si="128"/>
        <v>0</v>
      </c>
      <c r="EO24" s="7">
        <f t="shared" si="129"/>
        <v>0</v>
      </c>
      <c r="EP24" s="7">
        <f t="shared" si="130"/>
        <v>0</v>
      </c>
      <c r="EQ24" s="7">
        <f t="shared" si="131"/>
        <v>0</v>
      </c>
      <c r="ER24" s="7">
        <f t="shared" si="132"/>
        <v>0</v>
      </c>
      <c r="ES24" s="7"/>
      <c r="ET24" s="7" t="str">
        <f t="shared" si="228"/>
        <v>Ноль</v>
      </c>
      <c r="EU24" s="7" t="str">
        <f t="shared" si="134"/>
        <v>Ноль</v>
      </c>
      <c r="EV24" s="7"/>
      <c r="EW24" s="7">
        <f t="shared" si="135"/>
        <v>0</v>
      </c>
      <c r="EX24" s="7" t="e">
        <f>IF(M24=#REF!,IF(L24&lt;#REF!,#REF!,FB24),#REF!)</f>
        <v>#REF!</v>
      </c>
      <c r="EY24" s="7" t="e">
        <f>IF(M24=#REF!,IF(L24&lt;#REF!,0,1))</f>
        <v>#REF!</v>
      </c>
      <c r="EZ24" s="7" t="e">
        <f>IF(AND(EW24&gt;=21,EW24&lt;&gt;0),EW24,IF(M24&lt;#REF!,"СТОП",EX24+EY24))</f>
        <v>#REF!</v>
      </c>
      <c r="FA24" s="7"/>
      <c r="FB24" s="7">
        <v>15</v>
      </c>
      <c r="FC24" s="7">
        <v>16</v>
      </c>
      <c r="FD24" s="7"/>
      <c r="FE24" s="9">
        <f t="shared" si="136"/>
        <v>0</v>
      </c>
      <c r="FF24" s="9">
        <f t="shared" si="137"/>
        <v>0</v>
      </c>
      <c r="FG24" s="9">
        <f t="shared" si="138"/>
        <v>0</v>
      </c>
      <c r="FH24" s="9">
        <f t="shared" si="139"/>
        <v>0</v>
      </c>
      <c r="FI24" s="9">
        <f t="shared" si="140"/>
        <v>0</v>
      </c>
      <c r="FJ24" s="9">
        <f t="shared" si="141"/>
        <v>0</v>
      </c>
      <c r="FK24" s="9">
        <f t="shared" si="142"/>
        <v>0</v>
      </c>
      <c r="FL24" s="9">
        <f t="shared" si="143"/>
        <v>0</v>
      </c>
      <c r="FM24" s="9">
        <f t="shared" si="144"/>
        <v>0</v>
      </c>
      <c r="FN24" s="9">
        <f t="shared" si="145"/>
        <v>0</v>
      </c>
      <c r="FO24" s="9">
        <f t="shared" si="146"/>
        <v>0</v>
      </c>
      <c r="FP24" s="9">
        <f t="shared" si="147"/>
        <v>0</v>
      </c>
      <c r="FQ24" s="9">
        <f t="shared" si="148"/>
        <v>0</v>
      </c>
      <c r="FR24" s="9">
        <f t="shared" si="149"/>
        <v>0</v>
      </c>
      <c r="FS24" s="9">
        <f t="shared" si="150"/>
        <v>0</v>
      </c>
      <c r="FT24" s="9">
        <f t="shared" si="151"/>
        <v>0</v>
      </c>
      <c r="FU24" s="9">
        <f t="shared" si="152"/>
        <v>0</v>
      </c>
      <c r="FV24" s="9">
        <f t="shared" si="153"/>
        <v>0</v>
      </c>
      <c r="FW24" s="9">
        <f t="shared" si="154"/>
        <v>0</v>
      </c>
      <c r="FX24" s="9">
        <f t="shared" si="155"/>
        <v>0</v>
      </c>
      <c r="FY24" s="9">
        <f t="shared" si="156"/>
        <v>0</v>
      </c>
      <c r="FZ24" s="9">
        <f t="shared" si="157"/>
        <v>0</v>
      </c>
      <c r="GA24" s="9">
        <f t="shared" si="158"/>
        <v>0</v>
      </c>
      <c r="GB24" s="9">
        <f t="shared" si="159"/>
        <v>0</v>
      </c>
      <c r="GC24" s="9">
        <f t="shared" si="160"/>
        <v>0</v>
      </c>
      <c r="GD24" s="9">
        <f t="shared" si="161"/>
        <v>0</v>
      </c>
      <c r="GE24" s="9">
        <f t="shared" si="162"/>
        <v>0</v>
      </c>
      <c r="GF24" s="9">
        <f t="shared" si="163"/>
        <v>0</v>
      </c>
      <c r="GG24" s="9">
        <f t="shared" si="164"/>
        <v>0</v>
      </c>
      <c r="GH24" s="9">
        <f t="shared" si="165"/>
        <v>0</v>
      </c>
      <c r="GI24" s="9">
        <f t="shared" si="166"/>
        <v>0</v>
      </c>
      <c r="GJ24" s="9">
        <f t="shared" si="167"/>
        <v>0</v>
      </c>
      <c r="GK24" s="9">
        <f t="shared" si="168"/>
        <v>0</v>
      </c>
      <c r="GL24" s="9">
        <f t="shared" si="169"/>
        <v>0</v>
      </c>
      <c r="GM24" s="9">
        <f t="shared" si="170"/>
        <v>0</v>
      </c>
      <c r="GN24" s="9">
        <f t="shared" si="171"/>
        <v>0</v>
      </c>
      <c r="GO24" s="9">
        <f t="shared" si="172"/>
        <v>0</v>
      </c>
      <c r="GP24" s="9">
        <f t="shared" si="173"/>
        <v>0</v>
      </c>
      <c r="GQ24" s="9">
        <f t="shared" si="174"/>
        <v>0</v>
      </c>
      <c r="GR24" s="9">
        <f t="shared" si="175"/>
        <v>0</v>
      </c>
      <c r="GS24" s="9">
        <f t="shared" si="176"/>
        <v>0</v>
      </c>
      <c r="GT24" s="9">
        <f t="shared" si="177"/>
        <v>0</v>
      </c>
      <c r="GU24" s="9">
        <f t="shared" si="178"/>
        <v>0</v>
      </c>
      <c r="GV24" s="9">
        <f t="shared" si="179"/>
        <v>0</v>
      </c>
      <c r="GW24" s="9">
        <f t="shared" si="180"/>
        <v>0</v>
      </c>
      <c r="GX24" s="9">
        <f t="shared" si="181"/>
        <v>0</v>
      </c>
      <c r="GY24" s="9">
        <f t="shared" si="182"/>
        <v>0</v>
      </c>
      <c r="GZ24" s="9">
        <f t="shared" si="183"/>
        <v>0</v>
      </c>
      <c r="HA24" s="9">
        <f t="shared" si="184"/>
        <v>0</v>
      </c>
      <c r="HB24" s="9">
        <f t="shared" si="185"/>
        <v>0</v>
      </c>
      <c r="HC24" s="9">
        <f t="shared" si="186"/>
        <v>0</v>
      </c>
      <c r="HD24" s="9">
        <f t="shared" si="187"/>
        <v>0</v>
      </c>
      <c r="HE24" s="9">
        <f t="shared" si="188"/>
        <v>0</v>
      </c>
      <c r="HF24" s="9">
        <f t="shared" si="189"/>
        <v>0</v>
      </c>
      <c r="HG24" s="9">
        <f t="shared" si="190"/>
        <v>0</v>
      </c>
      <c r="HH24" s="9">
        <f t="shared" si="191"/>
        <v>0</v>
      </c>
      <c r="HI24" s="9">
        <f t="shared" si="192"/>
        <v>0</v>
      </c>
      <c r="HJ24" s="9">
        <f t="shared" si="193"/>
        <v>0</v>
      </c>
      <c r="HK24" s="9">
        <f t="shared" si="194"/>
        <v>0</v>
      </c>
      <c r="HL24" s="9">
        <f t="shared" si="195"/>
        <v>0</v>
      </c>
      <c r="HM24" s="9">
        <f t="shared" si="196"/>
        <v>0</v>
      </c>
      <c r="HN24" s="9">
        <f t="shared" si="197"/>
        <v>0</v>
      </c>
      <c r="HO24" s="9">
        <f t="shared" si="198"/>
        <v>0</v>
      </c>
      <c r="HP24" s="9">
        <f t="shared" si="199"/>
        <v>0</v>
      </c>
      <c r="HQ24" s="9">
        <f t="shared" si="200"/>
        <v>0</v>
      </c>
      <c r="HR24" s="9">
        <f t="shared" si="201"/>
        <v>0</v>
      </c>
      <c r="HS24" s="9">
        <f t="shared" si="202"/>
        <v>0</v>
      </c>
      <c r="HT24" s="9">
        <f t="shared" si="203"/>
        <v>0</v>
      </c>
      <c r="HU24" s="9">
        <f t="shared" si="204"/>
        <v>0</v>
      </c>
      <c r="HV24" s="9">
        <f t="shared" si="205"/>
        <v>0</v>
      </c>
      <c r="HW24" s="9">
        <f t="shared" si="206"/>
        <v>0</v>
      </c>
      <c r="HX24" s="9">
        <f t="shared" si="207"/>
        <v>0</v>
      </c>
      <c r="HY24" s="9">
        <f t="shared" si="208"/>
        <v>0</v>
      </c>
      <c r="HZ24" s="9">
        <f t="shared" si="209"/>
        <v>0</v>
      </c>
      <c r="IA24" s="9">
        <f t="shared" si="210"/>
        <v>0</v>
      </c>
      <c r="IB24" s="9">
        <f t="shared" si="211"/>
        <v>0</v>
      </c>
      <c r="IC24" s="9">
        <f t="shared" si="212"/>
        <v>0</v>
      </c>
      <c r="ID24" s="9">
        <f t="shared" si="213"/>
        <v>0</v>
      </c>
      <c r="IE24" s="9">
        <f t="shared" si="214"/>
        <v>0</v>
      </c>
      <c r="IF24" s="9">
        <f t="shared" si="215"/>
        <v>0</v>
      </c>
      <c r="IG24" s="9">
        <f t="shared" si="216"/>
        <v>0</v>
      </c>
      <c r="IH24" s="9">
        <f t="shared" si="217"/>
        <v>0</v>
      </c>
      <c r="II24" s="9">
        <f t="shared" si="218"/>
        <v>0</v>
      </c>
      <c r="IJ24" s="9">
        <f t="shared" si="219"/>
        <v>0</v>
      </c>
      <c r="IK24" s="9">
        <f t="shared" si="220"/>
        <v>0</v>
      </c>
      <c r="IL24" s="9">
        <f t="shared" si="221"/>
        <v>0</v>
      </c>
      <c r="IM24" s="9">
        <f t="shared" si="222"/>
        <v>0</v>
      </c>
      <c r="IN24" s="9">
        <f t="shared" si="223"/>
        <v>0</v>
      </c>
      <c r="IO24" s="9">
        <f t="shared" si="224"/>
        <v>0</v>
      </c>
      <c r="IP24" s="9">
        <f t="shared" si="225"/>
        <v>0</v>
      </c>
      <c r="IQ24" s="9">
        <f t="shared" si="226"/>
        <v>0</v>
      </c>
      <c r="IR24" s="9">
        <f t="shared" si="227"/>
        <v>0</v>
      </c>
      <c r="IS24" s="7"/>
      <c r="IT24" s="7"/>
      <c r="IU24" s="7"/>
      <c r="IV24" s="7"/>
    </row>
    <row r="25" spans="1:256" s="1" customFormat="1" ht="212.25" thickBot="1">
      <c r="A25" s="92" t="s">
        <v>125</v>
      </c>
      <c r="B25" s="93">
        <v>731</v>
      </c>
      <c r="C25" s="94" t="s">
        <v>90</v>
      </c>
      <c r="D25" s="93" t="s">
        <v>37</v>
      </c>
      <c r="E25" s="95" t="s">
        <v>58</v>
      </c>
      <c r="F25" s="96" t="s">
        <v>72</v>
      </c>
      <c r="G25" s="94" t="s">
        <v>42</v>
      </c>
      <c r="H25" s="93" t="s">
        <v>71</v>
      </c>
      <c r="I25" s="107" t="s">
        <v>1</v>
      </c>
      <c r="J25" s="101">
        <v>0</v>
      </c>
      <c r="K25" s="107" t="s">
        <v>126</v>
      </c>
      <c r="L25" s="114">
        <v>0</v>
      </c>
      <c r="M25" s="99">
        <f t="shared" si="0"/>
        <v>0</v>
      </c>
      <c r="N25" s="6" t="e">
        <f>#REF!+#REF!</f>
        <v>#REF!</v>
      </c>
      <c r="O25" s="7"/>
      <c r="P25" s="8"/>
      <c r="Q25" s="7">
        <f t="shared" si="1"/>
        <v>0</v>
      </c>
      <c r="R25" s="7">
        <f t="shared" si="2"/>
        <v>0</v>
      </c>
      <c r="S25" s="7">
        <f t="shared" si="3"/>
        <v>0</v>
      </c>
      <c r="T25" s="7">
        <f t="shared" si="4"/>
        <v>0</v>
      </c>
      <c r="U25" s="7">
        <f t="shared" si="5"/>
        <v>0</v>
      </c>
      <c r="V25" s="7">
        <f t="shared" si="6"/>
        <v>0</v>
      </c>
      <c r="W25" s="7">
        <f t="shared" si="7"/>
        <v>0</v>
      </c>
      <c r="X25" s="7">
        <f t="shared" si="8"/>
        <v>0</v>
      </c>
      <c r="Y25" s="7">
        <f t="shared" si="9"/>
        <v>0</v>
      </c>
      <c r="Z25" s="7">
        <f t="shared" si="10"/>
        <v>0</v>
      </c>
      <c r="AA25" s="7">
        <f t="shared" si="11"/>
        <v>0</v>
      </c>
      <c r="AB25" s="7">
        <f t="shared" si="12"/>
        <v>0</v>
      </c>
      <c r="AC25" s="7">
        <f t="shared" si="13"/>
        <v>0</v>
      </c>
      <c r="AD25" s="7">
        <f t="shared" si="14"/>
        <v>0</v>
      </c>
      <c r="AE25" s="7">
        <f t="shared" si="15"/>
        <v>0</v>
      </c>
      <c r="AF25" s="7">
        <f t="shared" si="16"/>
        <v>0</v>
      </c>
      <c r="AG25" s="7">
        <f t="shared" si="17"/>
        <v>0</v>
      </c>
      <c r="AH25" s="7">
        <f t="shared" si="18"/>
        <v>0</v>
      </c>
      <c r="AI25" s="7">
        <f t="shared" si="19"/>
        <v>0</v>
      </c>
      <c r="AJ25" s="7">
        <f t="shared" si="20"/>
        <v>0</v>
      </c>
      <c r="AK25" s="7">
        <f t="shared" si="21"/>
        <v>0</v>
      </c>
      <c r="AL25" s="7">
        <f t="shared" si="22"/>
        <v>0</v>
      </c>
      <c r="AM25" s="7">
        <f t="shared" si="23"/>
        <v>0</v>
      </c>
      <c r="AN25" s="7">
        <f t="shared" si="24"/>
        <v>0</v>
      </c>
      <c r="AO25" s="7">
        <f t="shared" si="25"/>
        <v>0</v>
      </c>
      <c r="AP25" s="7">
        <f t="shared" si="26"/>
        <v>0</v>
      </c>
      <c r="AQ25" s="7">
        <f t="shared" si="27"/>
        <v>0</v>
      </c>
      <c r="AR25" s="7">
        <f t="shared" si="28"/>
        <v>0</v>
      </c>
      <c r="AS25" s="7">
        <f t="shared" si="29"/>
        <v>0</v>
      </c>
      <c r="AT25" s="7">
        <f t="shared" si="30"/>
        <v>0</v>
      </c>
      <c r="AU25" s="7">
        <f t="shared" si="31"/>
        <v>0</v>
      </c>
      <c r="AV25" s="7">
        <f t="shared" si="32"/>
        <v>0</v>
      </c>
      <c r="AW25" s="7">
        <f t="shared" si="33"/>
        <v>0</v>
      </c>
      <c r="AX25" s="7">
        <f t="shared" si="34"/>
        <v>0</v>
      </c>
      <c r="AY25" s="7">
        <f t="shared" si="35"/>
        <v>0</v>
      </c>
      <c r="AZ25" s="7">
        <f t="shared" si="36"/>
        <v>0</v>
      </c>
      <c r="BA25" s="7">
        <f t="shared" si="37"/>
        <v>0</v>
      </c>
      <c r="BB25" s="7">
        <f t="shared" si="38"/>
        <v>0</v>
      </c>
      <c r="BC25" s="7">
        <f t="shared" si="39"/>
        <v>0</v>
      </c>
      <c r="BD25" s="7">
        <f t="shared" si="40"/>
        <v>0</v>
      </c>
      <c r="BE25" s="7">
        <f t="shared" si="41"/>
        <v>0</v>
      </c>
      <c r="BF25" s="7">
        <f t="shared" si="42"/>
        <v>0</v>
      </c>
      <c r="BG25" s="7">
        <f t="shared" si="43"/>
        <v>0</v>
      </c>
      <c r="BH25" s="7">
        <f t="shared" si="44"/>
        <v>0</v>
      </c>
      <c r="BI25" s="7">
        <f t="shared" si="45"/>
        <v>0</v>
      </c>
      <c r="BJ25" s="7">
        <f t="shared" si="46"/>
        <v>0</v>
      </c>
      <c r="BK25" s="7">
        <f t="shared" si="47"/>
        <v>0</v>
      </c>
      <c r="BL25" s="7">
        <f t="shared" si="48"/>
        <v>0</v>
      </c>
      <c r="BM25" s="7">
        <f t="shared" si="49"/>
        <v>0</v>
      </c>
      <c r="BN25" s="7">
        <f t="shared" si="50"/>
        <v>0</v>
      </c>
      <c r="BO25" s="7">
        <f t="shared" si="51"/>
        <v>0</v>
      </c>
      <c r="BP25" s="7">
        <f t="shared" si="52"/>
        <v>0</v>
      </c>
      <c r="BQ25" s="7">
        <f t="shared" si="53"/>
        <v>0</v>
      </c>
      <c r="BR25" s="7">
        <f t="shared" si="54"/>
        <v>0</v>
      </c>
      <c r="BS25" s="7">
        <f t="shared" si="55"/>
        <v>0</v>
      </c>
      <c r="BT25" s="7">
        <f t="shared" si="56"/>
        <v>0</v>
      </c>
      <c r="BU25" s="7">
        <f t="shared" si="57"/>
        <v>0</v>
      </c>
      <c r="BV25" s="7">
        <f t="shared" si="58"/>
        <v>0</v>
      </c>
      <c r="BW25" s="7">
        <f t="shared" si="59"/>
        <v>0</v>
      </c>
      <c r="BX25" s="7">
        <f t="shared" si="60"/>
        <v>0</v>
      </c>
      <c r="BY25" s="7">
        <f t="shared" si="61"/>
        <v>0</v>
      </c>
      <c r="BZ25" s="7">
        <f t="shared" si="62"/>
        <v>0</v>
      </c>
      <c r="CA25" s="7">
        <f t="shared" si="63"/>
        <v>0</v>
      </c>
      <c r="CB25" s="7">
        <f t="shared" si="64"/>
        <v>0</v>
      </c>
      <c r="CC25" s="7">
        <f t="shared" si="65"/>
        <v>0</v>
      </c>
      <c r="CD25" s="7">
        <f t="shared" si="66"/>
        <v>0</v>
      </c>
      <c r="CE25" s="7">
        <f t="shared" si="67"/>
        <v>0</v>
      </c>
      <c r="CF25" s="7">
        <f t="shared" si="68"/>
        <v>0</v>
      </c>
      <c r="CG25" s="7">
        <f t="shared" si="69"/>
        <v>0</v>
      </c>
      <c r="CH25" s="7">
        <f t="shared" si="70"/>
        <v>0</v>
      </c>
      <c r="CI25" s="7">
        <f t="shared" si="71"/>
        <v>0</v>
      </c>
      <c r="CJ25" s="7">
        <f t="shared" si="72"/>
        <v>0</v>
      </c>
      <c r="CK25" s="7">
        <f t="shared" si="73"/>
        <v>0</v>
      </c>
      <c r="CL25" s="7">
        <f t="shared" si="74"/>
        <v>0</v>
      </c>
      <c r="CM25" s="7">
        <f t="shared" si="75"/>
        <v>0</v>
      </c>
      <c r="CN25" s="7">
        <f t="shared" si="76"/>
        <v>0</v>
      </c>
      <c r="CO25" s="7">
        <f t="shared" si="77"/>
        <v>0</v>
      </c>
      <c r="CP25" s="7">
        <f t="shared" si="78"/>
        <v>0</v>
      </c>
      <c r="CQ25" s="7">
        <f t="shared" si="79"/>
        <v>0</v>
      </c>
      <c r="CR25" s="7">
        <f t="shared" si="80"/>
        <v>0</v>
      </c>
      <c r="CS25" s="7">
        <f t="shared" si="81"/>
        <v>0</v>
      </c>
      <c r="CT25" s="7">
        <f t="shared" si="82"/>
        <v>0</v>
      </c>
      <c r="CU25" s="7">
        <f t="shared" si="83"/>
        <v>0</v>
      </c>
      <c r="CV25" s="7">
        <f t="shared" si="84"/>
        <v>0</v>
      </c>
      <c r="CW25" s="7">
        <f t="shared" si="85"/>
        <v>0</v>
      </c>
      <c r="CX25" s="7">
        <f t="shared" si="86"/>
        <v>0</v>
      </c>
      <c r="CY25" s="7">
        <f t="shared" si="87"/>
        <v>0</v>
      </c>
      <c r="CZ25" s="7">
        <f t="shared" si="88"/>
        <v>0</v>
      </c>
      <c r="DA25" s="7">
        <f t="shared" si="89"/>
        <v>0</v>
      </c>
      <c r="DB25" s="7">
        <f t="shared" si="90"/>
        <v>0</v>
      </c>
      <c r="DC25" s="7">
        <f t="shared" si="91"/>
        <v>0</v>
      </c>
      <c r="DD25" s="7">
        <f t="shared" si="92"/>
        <v>0</v>
      </c>
      <c r="DE25" s="7">
        <f t="shared" si="93"/>
        <v>0</v>
      </c>
      <c r="DF25" s="7">
        <f t="shared" si="94"/>
        <v>0</v>
      </c>
      <c r="DG25" s="7">
        <f t="shared" si="95"/>
        <v>0</v>
      </c>
      <c r="DH25" s="7">
        <f t="shared" si="96"/>
        <v>0</v>
      </c>
      <c r="DI25" s="7">
        <f t="shared" si="97"/>
        <v>0</v>
      </c>
      <c r="DJ25" s="7">
        <f t="shared" si="98"/>
        <v>0</v>
      </c>
      <c r="DK25" s="7">
        <f t="shared" si="99"/>
        <v>0</v>
      </c>
      <c r="DL25" s="7">
        <f t="shared" si="100"/>
        <v>0</v>
      </c>
      <c r="DM25" s="7">
        <f t="shared" si="101"/>
        <v>0</v>
      </c>
      <c r="DN25" s="7">
        <f t="shared" si="102"/>
        <v>0</v>
      </c>
      <c r="DO25" s="7">
        <f t="shared" si="103"/>
        <v>0</v>
      </c>
      <c r="DP25" s="7">
        <f t="shared" si="104"/>
        <v>0</v>
      </c>
      <c r="DQ25" s="7">
        <f t="shared" si="105"/>
        <v>0</v>
      </c>
      <c r="DR25" s="7">
        <f t="shared" si="106"/>
        <v>0</v>
      </c>
      <c r="DS25" s="7">
        <f t="shared" si="107"/>
        <v>0</v>
      </c>
      <c r="DT25" s="7">
        <f t="shared" si="108"/>
        <v>0</v>
      </c>
      <c r="DU25" s="7">
        <f t="shared" si="109"/>
        <v>0</v>
      </c>
      <c r="DV25" s="7">
        <f t="shared" si="110"/>
        <v>0</v>
      </c>
      <c r="DW25" s="7">
        <f t="shared" si="111"/>
        <v>0</v>
      </c>
      <c r="DX25" s="7">
        <f t="shared" si="112"/>
        <v>0</v>
      </c>
      <c r="DY25" s="7">
        <f t="shared" si="113"/>
        <v>0</v>
      </c>
      <c r="DZ25" s="7">
        <f t="shared" si="114"/>
        <v>0</v>
      </c>
      <c r="EA25" s="7">
        <f t="shared" si="115"/>
        <v>0</v>
      </c>
      <c r="EB25" s="7">
        <f t="shared" si="116"/>
        <v>0</v>
      </c>
      <c r="EC25" s="7">
        <f t="shared" si="117"/>
        <v>0</v>
      </c>
      <c r="ED25" s="7">
        <f t="shared" si="118"/>
        <v>0</v>
      </c>
      <c r="EE25" s="7">
        <f t="shared" si="119"/>
        <v>0</v>
      </c>
      <c r="EF25" s="7">
        <f t="shared" si="120"/>
        <v>0</v>
      </c>
      <c r="EG25" s="7">
        <f t="shared" si="121"/>
        <v>0</v>
      </c>
      <c r="EH25" s="7">
        <f t="shared" si="122"/>
        <v>0</v>
      </c>
      <c r="EI25" s="7">
        <f t="shared" si="123"/>
        <v>0</v>
      </c>
      <c r="EJ25" s="7">
        <f t="shared" si="124"/>
        <v>0</v>
      </c>
      <c r="EK25" s="7">
        <f t="shared" si="125"/>
        <v>0</v>
      </c>
      <c r="EL25" s="7">
        <f t="shared" si="126"/>
        <v>0</v>
      </c>
      <c r="EM25" s="7">
        <f t="shared" si="127"/>
        <v>0</v>
      </c>
      <c r="EN25" s="7">
        <f t="shared" si="128"/>
        <v>0</v>
      </c>
      <c r="EO25" s="7">
        <f t="shared" si="129"/>
        <v>0</v>
      </c>
      <c r="EP25" s="7">
        <f t="shared" si="130"/>
        <v>0</v>
      </c>
      <c r="EQ25" s="7">
        <f t="shared" si="131"/>
        <v>0</v>
      </c>
      <c r="ER25" s="7">
        <f t="shared" si="132"/>
        <v>0</v>
      </c>
      <c r="ES25" s="7"/>
      <c r="ET25" s="7" t="str">
        <f t="shared" si="228"/>
        <v>Ноль</v>
      </c>
      <c r="EU25" s="7" t="str">
        <f t="shared" si="134"/>
        <v>Ноль</v>
      </c>
      <c r="EV25" s="7"/>
      <c r="EW25" s="7">
        <f t="shared" si="135"/>
        <v>0</v>
      </c>
      <c r="EX25" s="7" t="e">
        <f>IF(M25=#REF!,IF(L25&lt;#REF!,#REF!,FB25),#REF!)</f>
        <v>#REF!</v>
      </c>
      <c r="EY25" s="7" t="e">
        <f>IF(M25=#REF!,IF(L25&lt;#REF!,0,1))</f>
        <v>#REF!</v>
      </c>
      <c r="EZ25" s="7" t="e">
        <f>IF(AND(EW25&gt;=21,EW25&lt;&gt;0),EW25,IF(M25&lt;#REF!,"СТОП",EX25+EY25))</f>
        <v>#REF!</v>
      </c>
      <c r="FA25" s="7"/>
      <c r="FB25" s="7">
        <v>15</v>
      </c>
      <c r="FC25" s="7">
        <v>16</v>
      </c>
      <c r="FD25" s="7"/>
      <c r="FE25" s="9">
        <f t="shared" si="136"/>
        <v>0</v>
      </c>
      <c r="FF25" s="9">
        <f t="shared" si="137"/>
        <v>0</v>
      </c>
      <c r="FG25" s="9">
        <f t="shared" si="138"/>
        <v>0</v>
      </c>
      <c r="FH25" s="9">
        <f t="shared" si="139"/>
        <v>0</v>
      </c>
      <c r="FI25" s="9">
        <f t="shared" si="140"/>
        <v>0</v>
      </c>
      <c r="FJ25" s="9">
        <f t="shared" si="141"/>
        <v>0</v>
      </c>
      <c r="FK25" s="9">
        <f t="shared" si="142"/>
        <v>0</v>
      </c>
      <c r="FL25" s="9">
        <f t="shared" si="143"/>
        <v>0</v>
      </c>
      <c r="FM25" s="9">
        <f t="shared" si="144"/>
        <v>0</v>
      </c>
      <c r="FN25" s="9">
        <f t="shared" si="145"/>
        <v>0</v>
      </c>
      <c r="FO25" s="9">
        <f t="shared" si="146"/>
        <v>0</v>
      </c>
      <c r="FP25" s="9">
        <f t="shared" si="147"/>
        <v>0</v>
      </c>
      <c r="FQ25" s="9">
        <f t="shared" si="148"/>
        <v>0</v>
      </c>
      <c r="FR25" s="9">
        <f t="shared" si="149"/>
        <v>0</v>
      </c>
      <c r="FS25" s="9">
        <f t="shared" si="150"/>
        <v>0</v>
      </c>
      <c r="FT25" s="9">
        <f t="shared" si="151"/>
        <v>0</v>
      </c>
      <c r="FU25" s="9">
        <f t="shared" si="152"/>
        <v>0</v>
      </c>
      <c r="FV25" s="9">
        <f t="shared" si="153"/>
        <v>0</v>
      </c>
      <c r="FW25" s="9">
        <f t="shared" si="154"/>
        <v>0</v>
      </c>
      <c r="FX25" s="9">
        <f t="shared" si="155"/>
        <v>0</v>
      </c>
      <c r="FY25" s="9">
        <f t="shared" si="156"/>
        <v>0</v>
      </c>
      <c r="FZ25" s="9">
        <f t="shared" si="157"/>
        <v>0</v>
      </c>
      <c r="GA25" s="9">
        <f t="shared" si="158"/>
        <v>0</v>
      </c>
      <c r="GB25" s="9">
        <f t="shared" si="159"/>
        <v>0</v>
      </c>
      <c r="GC25" s="9">
        <f t="shared" si="160"/>
        <v>0</v>
      </c>
      <c r="GD25" s="9">
        <f t="shared" si="161"/>
        <v>0</v>
      </c>
      <c r="GE25" s="9">
        <f t="shared" si="162"/>
        <v>0</v>
      </c>
      <c r="GF25" s="9">
        <f t="shared" si="163"/>
        <v>0</v>
      </c>
      <c r="GG25" s="9">
        <f t="shared" si="164"/>
        <v>0</v>
      </c>
      <c r="GH25" s="9">
        <f t="shared" si="165"/>
        <v>0</v>
      </c>
      <c r="GI25" s="9">
        <f t="shared" si="166"/>
        <v>0</v>
      </c>
      <c r="GJ25" s="9">
        <f t="shared" si="167"/>
        <v>0</v>
      </c>
      <c r="GK25" s="9">
        <f t="shared" si="168"/>
        <v>0</v>
      </c>
      <c r="GL25" s="9">
        <f t="shared" si="169"/>
        <v>0</v>
      </c>
      <c r="GM25" s="9">
        <f t="shared" si="170"/>
        <v>0</v>
      </c>
      <c r="GN25" s="9">
        <f t="shared" si="171"/>
        <v>0</v>
      </c>
      <c r="GO25" s="9">
        <f t="shared" si="172"/>
        <v>0</v>
      </c>
      <c r="GP25" s="9">
        <f t="shared" si="173"/>
        <v>0</v>
      </c>
      <c r="GQ25" s="9">
        <f t="shared" si="174"/>
        <v>0</v>
      </c>
      <c r="GR25" s="9">
        <f t="shared" si="175"/>
        <v>0</v>
      </c>
      <c r="GS25" s="9">
        <f t="shared" si="176"/>
        <v>0</v>
      </c>
      <c r="GT25" s="9">
        <f t="shared" si="177"/>
        <v>0</v>
      </c>
      <c r="GU25" s="9">
        <f t="shared" si="178"/>
        <v>0</v>
      </c>
      <c r="GV25" s="9">
        <f t="shared" si="179"/>
        <v>0</v>
      </c>
      <c r="GW25" s="9">
        <f t="shared" si="180"/>
        <v>0</v>
      </c>
      <c r="GX25" s="9">
        <f t="shared" si="181"/>
        <v>0</v>
      </c>
      <c r="GY25" s="9">
        <f t="shared" si="182"/>
        <v>0</v>
      </c>
      <c r="GZ25" s="9">
        <f t="shared" si="183"/>
        <v>0</v>
      </c>
      <c r="HA25" s="9">
        <f t="shared" si="184"/>
        <v>0</v>
      </c>
      <c r="HB25" s="9">
        <f t="shared" si="185"/>
        <v>0</v>
      </c>
      <c r="HC25" s="9">
        <f t="shared" si="186"/>
        <v>0</v>
      </c>
      <c r="HD25" s="9">
        <f t="shared" si="187"/>
        <v>0</v>
      </c>
      <c r="HE25" s="9">
        <f t="shared" si="188"/>
        <v>0</v>
      </c>
      <c r="HF25" s="9">
        <f t="shared" si="189"/>
        <v>0</v>
      </c>
      <c r="HG25" s="9">
        <f t="shared" si="190"/>
        <v>0</v>
      </c>
      <c r="HH25" s="9">
        <f t="shared" si="191"/>
        <v>0</v>
      </c>
      <c r="HI25" s="9">
        <f t="shared" si="192"/>
        <v>0</v>
      </c>
      <c r="HJ25" s="9">
        <f t="shared" si="193"/>
        <v>0</v>
      </c>
      <c r="HK25" s="9">
        <f t="shared" si="194"/>
        <v>0</v>
      </c>
      <c r="HL25" s="9">
        <f t="shared" si="195"/>
        <v>0</v>
      </c>
      <c r="HM25" s="9">
        <f t="shared" si="196"/>
        <v>0</v>
      </c>
      <c r="HN25" s="9">
        <f t="shared" si="197"/>
        <v>0</v>
      </c>
      <c r="HO25" s="9">
        <f t="shared" si="198"/>
        <v>0</v>
      </c>
      <c r="HP25" s="9">
        <f t="shared" si="199"/>
        <v>0</v>
      </c>
      <c r="HQ25" s="9">
        <f t="shared" si="200"/>
        <v>0</v>
      </c>
      <c r="HR25" s="9">
        <f t="shared" si="201"/>
        <v>0</v>
      </c>
      <c r="HS25" s="9">
        <f t="shared" si="202"/>
        <v>0</v>
      </c>
      <c r="HT25" s="9">
        <f t="shared" si="203"/>
        <v>0</v>
      </c>
      <c r="HU25" s="9">
        <f t="shared" si="204"/>
        <v>0</v>
      </c>
      <c r="HV25" s="9">
        <f t="shared" si="205"/>
        <v>0</v>
      </c>
      <c r="HW25" s="9">
        <f t="shared" si="206"/>
        <v>0</v>
      </c>
      <c r="HX25" s="9">
        <f t="shared" si="207"/>
        <v>0</v>
      </c>
      <c r="HY25" s="9">
        <f t="shared" si="208"/>
        <v>0</v>
      </c>
      <c r="HZ25" s="9">
        <f t="shared" si="209"/>
        <v>0</v>
      </c>
      <c r="IA25" s="9">
        <f t="shared" si="210"/>
        <v>0</v>
      </c>
      <c r="IB25" s="9">
        <f t="shared" si="211"/>
        <v>0</v>
      </c>
      <c r="IC25" s="9">
        <f t="shared" si="212"/>
        <v>0</v>
      </c>
      <c r="ID25" s="9">
        <f t="shared" si="213"/>
        <v>0</v>
      </c>
      <c r="IE25" s="9">
        <f t="shared" si="214"/>
        <v>0</v>
      </c>
      <c r="IF25" s="9">
        <f t="shared" si="215"/>
        <v>0</v>
      </c>
      <c r="IG25" s="9">
        <f t="shared" si="216"/>
        <v>0</v>
      </c>
      <c r="IH25" s="9">
        <f t="shared" si="217"/>
        <v>0</v>
      </c>
      <c r="II25" s="9">
        <f t="shared" si="218"/>
        <v>0</v>
      </c>
      <c r="IJ25" s="9">
        <f t="shared" si="219"/>
        <v>0</v>
      </c>
      <c r="IK25" s="9">
        <f t="shared" si="220"/>
        <v>0</v>
      </c>
      <c r="IL25" s="9">
        <f t="shared" si="221"/>
        <v>0</v>
      </c>
      <c r="IM25" s="9">
        <f t="shared" si="222"/>
        <v>0</v>
      </c>
      <c r="IN25" s="9">
        <f t="shared" si="223"/>
        <v>0</v>
      </c>
      <c r="IO25" s="9">
        <f t="shared" si="224"/>
        <v>0</v>
      </c>
      <c r="IP25" s="9">
        <f t="shared" si="225"/>
        <v>0</v>
      </c>
      <c r="IQ25" s="9">
        <f t="shared" si="226"/>
        <v>0</v>
      </c>
      <c r="IR25" s="9">
        <f t="shared" si="227"/>
        <v>0</v>
      </c>
      <c r="IS25" s="7"/>
      <c r="IT25" s="7"/>
      <c r="IU25" s="7"/>
      <c r="IV25" s="7"/>
    </row>
    <row r="26" spans="1:256" ht="9" customHeight="1">
      <c r="A26" s="33"/>
      <c r="B26" s="33"/>
      <c r="C26" s="33"/>
      <c r="D26" s="34"/>
      <c r="E26" s="33"/>
      <c r="F26" s="33"/>
      <c r="G26" s="33"/>
      <c r="H26" s="33"/>
      <c r="I26" s="33"/>
      <c r="J26" s="33"/>
      <c r="K26" s="33"/>
      <c r="L26" s="33"/>
      <c r="M26" s="33"/>
      <c r="N26" s="20"/>
      <c r="O26" s="19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0"/>
      <c r="AU26" s="20"/>
      <c r="AV26" s="20"/>
      <c r="AW26" s="20"/>
      <c r="AX26" s="20"/>
      <c r="AY26" s="20"/>
      <c r="AZ26" s="20"/>
      <c r="BA26" s="20"/>
      <c r="BB26" s="20"/>
      <c r="BC26" s="20"/>
      <c r="BD26" s="20"/>
      <c r="BE26" s="20"/>
      <c r="BF26" s="20"/>
      <c r="BG26" s="20"/>
      <c r="BH26" s="20"/>
      <c r="BI26" s="20"/>
      <c r="BJ26" s="20"/>
      <c r="BK26" s="20"/>
      <c r="BL26" s="20"/>
      <c r="BM26" s="20"/>
      <c r="BN26" s="20"/>
      <c r="BO26" s="20"/>
      <c r="BP26" s="20"/>
      <c r="BQ26" s="20"/>
      <c r="BR26" s="20"/>
      <c r="BS26" s="20"/>
      <c r="BT26" s="20"/>
      <c r="BU26" s="20"/>
      <c r="BV26" s="20"/>
      <c r="BW26" s="20"/>
      <c r="BX26" s="20"/>
      <c r="BY26" s="20"/>
      <c r="BZ26" s="20"/>
      <c r="CA26" s="20"/>
      <c r="CB26" s="20"/>
      <c r="CC26" s="20"/>
      <c r="CD26" s="20"/>
      <c r="CE26" s="20"/>
      <c r="CF26" s="20"/>
      <c r="CG26" s="20"/>
      <c r="CH26" s="20"/>
      <c r="CI26" s="20"/>
      <c r="CJ26" s="20"/>
      <c r="CK26" s="20"/>
      <c r="CL26" s="20"/>
      <c r="CM26" s="20"/>
      <c r="CN26" s="20"/>
      <c r="CO26" s="20"/>
      <c r="CP26" s="20"/>
      <c r="CQ26" s="20"/>
      <c r="CR26" s="20"/>
      <c r="CS26" s="20"/>
      <c r="CT26" s="20"/>
      <c r="CU26" s="20"/>
      <c r="CV26" s="20"/>
      <c r="CW26" s="20"/>
      <c r="CX26" s="20"/>
      <c r="CY26" s="20"/>
      <c r="CZ26" s="20"/>
      <c r="DA26" s="20"/>
      <c r="DB26" s="20"/>
      <c r="DC26" s="20"/>
      <c r="DD26" s="20"/>
      <c r="DE26" s="20"/>
      <c r="DF26" s="20"/>
      <c r="DG26" s="20"/>
      <c r="DH26" s="20"/>
      <c r="DI26" s="20"/>
      <c r="DJ26" s="20"/>
      <c r="DK26" s="20"/>
      <c r="DL26" s="20"/>
      <c r="DM26" s="20"/>
      <c r="DN26" s="20"/>
      <c r="DO26" s="20"/>
      <c r="DP26" s="20"/>
      <c r="DQ26" s="20"/>
      <c r="DR26" s="20"/>
      <c r="DS26" s="20"/>
      <c r="DT26" s="20"/>
      <c r="DU26" s="20"/>
      <c r="DV26" s="20"/>
      <c r="DW26" s="20"/>
      <c r="DX26" s="20"/>
      <c r="DY26" s="19"/>
      <c r="DZ26" s="19"/>
      <c r="EA26" s="19"/>
      <c r="EB26" s="20"/>
      <c r="EC26" s="20"/>
      <c r="ED26" s="20"/>
      <c r="EE26" s="20"/>
      <c r="EF26" s="20"/>
      <c r="EG26" s="20"/>
      <c r="EH26" s="20"/>
      <c r="EI26" s="20"/>
      <c r="EJ26" s="20"/>
      <c r="EK26" s="20"/>
      <c r="EL26" s="20"/>
      <c r="EM26" s="20"/>
      <c r="EN26" s="20"/>
      <c r="EO26" s="20"/>
      <c r="EP26" s="20"/>
      <c r="EQ26" s="20"/>
      <c r="ER26" s="20"/>
      <c r="ES26" s="21"/>
      <c r="ET26" s="21"/>
      <c r="EU26" s="21"/>
      <c r="EV26" s="21"/>
      <c r="EW26" s="21"/>
      <c r="EX26" s="20"/>
      <c r="EY26" s="20"/>
      <c r="EZ26" s="20"/>
      <c r="FA26" s="20"/>
      <c r="FB26" s="20"/>
      <c r="FC26" s="20"/>
      <c r="FD26" s="20"/>
      <c r="FE26" s="20"/>
      <c r="FF26" s="20"/>
      <c r="FG26" s="20"/>
      <c r="FH26" s="20"/>
      <c r="FI26" s="20"/>
      <c r="FJ26" s="20"/>
      <c r="FK26" s="20"/>
      <c r="FL26" s="20"/>
      <c r="FM26" s="20"/>
      <c r="FN26" s="20"/>
      <c r="FO26" s="20"/>
      <c r="FP26" s="20"/>
      <c r="FQ26" s="20"/>
      <c r="FR26" s="20"/>
      <c r="FS26" s="20"/>
      <c r="FT26" s="20"/>
      <c r="FU26" s="20"/>
      <c r="FV26" s="20"/>
      <c r="FW26" s="20"/>
      <c r="FX26" s="20"/>
      <c r="FY26" s="20"/>
      <c r="FZ26" s="20"/>
      <c r="GA26" s="20"/>
      <c r="GB26" s="20"/>
      <c r="GC26" s="20"/>
      <c r="GD26" s="20"/>
      <c r="GE26" s="20"/>
      <c r="GF26" s="20"/>
      <c r="GG26" s="20"/>
      <c r="GH26" s="20"/>
      <c r="GI26" s="20"/>
      <c r="GJ26" s="20"/>
      <c r="GK26" s="20"/>
      <c r="GL26" s="20"/>
      <c r="GM26" s="20"/>
      <c r="GN26" s="20"/>
      <c r="GO26" s="20"/>
      <c r="GP26" s="20"/>
      <c r="GQ26" s="20"/>
      <c r="GR26" s="20"/>
      <c r="GS26" s="20"/>
      <c r="GT26" s="20"/>
      <c r="GU26" s="20"/>
      <c r="GV26" s="20"/>
      <c r="GW26" s="20"/>
      <c r="GX26" s="20"/>
      <c r="GY26" s="20"/>
      <c r="GZ26" s="20"/>
      <c r="HA26" s="20"/>
      <c r="HB26" s="20"/>
      <c r="HC26" s="20"/>
      <c r="HD26" s="20"/>
      <c r="HE26" s="20"/>
      <c r="HF26" s="20"/>
      <c r="HG26" s="20"/>
      <c r="HH26" s="20"/>
      <c r="HI26" s="20"/>
      <c r="HJ26" s="20"/>
      <c r="HK26" s="20"/>
      <c r="HL26" s="20"/>
      <c r="HM26" s="20"/>
      <c r="HN26" s="20"/>
      <c r="HO26" s="20"/>
      <c r="HP26" s="20"/>
      <c r="HQ26" s="20"/>
      <c r="HR26" s="20"/>
      <c r="HS26" s="20"/>
      <c r="HT26" s="20"/>
      <c r="HU26" s="20"/>
      <c r="HV26" s="20"/>
      <c r="HW26" s="20"/>
      <c r="HX26" s="20"/>
      <c r="HY26" s="20"/>
      <c r="HZ26" s="20"/>
      <c r="IA26" s="20"/>
      <c r="IB26" s="20"/>
      <c r="IC26" s="20"/>
      <c r="ID26" s="20"/>
      <c r="IE26" s="20"/>
      <c r="IF26" s="20"/>
      <c r="IG26" s="20"/>
      <c r="IH26" s="20"/>
      <c r="II26" s="20"/>
      <c r="IJ26" s="20"/>
      <c r="IK26" s="20"/>
      <c r="IL26" s="20"/>
      <c r="IM26" s="20"/>
      <c r="IN26" s="20"/>
      <c r="IO26" s="20"/>
      <c r="IP26" s="20"/>
      <c r="IQ26" s="20"/>
      <c r="IR26" s="20"/>
      <c r="IS26" s="20"/>
      <c r="IT26" s="20"/>
      <c r="IU26" s="20"/>
      <c r="IV26" s="20"/>
    </row>
    <row r="27" spans="1:256" s="116" customFormat="1" ht="70.5">
      <c r="A27" s="115" t="s">
        <v>50</v>
      </c>
      <c r="B27" s="115"/>
      <c r="C27" s="115"/>
      <c r="D27" s="115"/>
      <c r="E27" s="115"/>
      <c r="F27" s="115"/>
      <c r="G27" s="115"/>
      <c r="H27" s="115"/>
      <c r="I27" s="115"/>
      <c r="J27" s="115"/>
      <c r="L27" s="117"/>
      <c r="DV27" s="117"/>
      <c r="DW27" s="117"/>
      <c r="DX27" s="117"/>
      <c r="EP27" s="118"/>
      <c r="EQ27" s="118"/>
      <c r="ER27" s="118"/>
      <c r="ES27" s="118"/>
      <c r="ET27" s="118"/>
    </row>
    <row r="28" spans="1:256" s="116" customFormat="1" ht="70.5">
      <c r="A28" s="115" t="s">
        <v>56</v>
      </c>
      <c r="B28" s="115"/>
      <c r="C28" s="115"/>
      <c r="D28" s="115"/>
      <c r="E28" s="115"/>
      <c r="F28" s="115"/>
      <c r="G28" s="115"/>
      <c r="H28" s="115"/>
      <c r="I28" s="115"/>
      <c r="J28" s="115"/>
      <c r="L28" s="117"/>
      <c r="DV28" s="117"/>
      <c r="DW28" s="117"/>
      <c r="DX28" s="117"/>
      <c r="EP28" s="118"/>
      <c r="EQ28" s="118"/>
      <c r="ER28" s="118"/>
      <c r="ES28" s="118"/>
      <c r="ET28" s="118"/>
    </row>
    <row r="29" spans="1:256" s="116" customFormat="1" ht="70.5">
      <c r="A29" s="115"/>
      <c r="B29" s="115"/>
      <c r="C29" s="115"/>
      <c r="D29" s="115"/>
      <c r="E29" s="115"/>
      <c r="F29" s="115"/>
      <c r="G29" s="115"/>
      <c r="H29" s="115"/>
      <c r="I29" s="115"/>
      <c r="J29" s="115"/>
      <c r="L29" s="117"/>
      <c r="DV29" s="117"/>
      <c r="DW29" s="117"/>
      <c r="DX29" s="117"/>
      <c r="EP29" s="118"/>
      <c r="EQ29" s="118"/>
      <c r="ER29" s="118"/>
      <c r="ES29" s="118"/>
      <c r="ET29" s="118"/>
    </row>
    <row r="30" spans="1:256" s="116" customFormat="1" ht="70.5">
      <c r="A30" s="115" t="s">
        <v>51</v>
      </c>
      <c r="B30" s="115"/>
      <c r="C30" s="115"/>
      <c r="D30" s="115"/>
      <c r="E30" s="115"/>
      <c r="F30" s="115"/>
      <c r="G30" s="115"/>
      <c r="H30" s="115"/>
      <c r="I30" s="115"/>
      <c r="J30" s="115"/>
      <c r="L30" s="117"/>
      <c r="DV30" s="117"/>
      <c r="DW30" s="117"/>
      <c r="DX30" s="117"/>
      <c r="EP30" s="118"/>
      <c r="EQ30" s="118"/>
      <c r="ER30" s="118"/>
      <c r="ES30" s="118"/>
      <c r="ET30" s="118"/>
    </row>
    <row r="31" spans="1:256" s="116" customFormat="1" ht="70.5">
      <c r="A31" s="119" t="s">
        <v>52</v>
      </c>
      <c r="B31" s="119"/>
      <c r="C31" s="119"/>
      <c r="D31" s="119"/>
      <c r="E31" s="119"/>
      <c r="F31" s="119"/>
      <c r="G31" s="119"/>
      <c r="H31" s="119"/>
      <c r="I31" s="119"/>
      <c r="J31" s="119"/>
      <c r="L31" s="117"/>
      <c r="DV31" s="117"/>
      <c r="DW31" s="117"/>
      <c r="DX31" s="117"/>
      <c r="EP31" s="118"/>
      <c r="EQ31" s="118"/>
      <c r="ER31" s="118"/>
      <c r="ES31" s="118"/>
      <c r="ET31" s="118"/>
    </row>
    <row r="32" spans="1:256" s="41" customFormat="1" ht="25.5" customHeight="1">
      <c r="A32" s="40"/>
      <c r="B32" s="40"/>
      <c r="C32" s="40"/>
      <c r="D32" s="40"/>
      <c r="E32" s="40"/>
      <c r="F32" s="40"/>
      <c r="G32" s="40"/>
      <c r="H32" s="40"/>
      <c r="I32" s="40"/>
      <c r="J32" s="40"/>
      <c r="L32" s="42"/>
      <c r="DV32" s="42"/>
      <c r="DW32" s="42"/>
      <c r="DX32" s="42"/>
      <c r="EP32" s="43"/>
      <c r="EQ32" s="43"/>
      <c r="ER32" s="43"/>
      <c r="ES32" s="43"/>
      <c r="ET32" s="43"/>
    </row>
    <row r="33" spans="1:256">
      <c r="A33" s="35"/>
      <c r="B33" s="35"/>
      <c r="C33" s="35"/>
      <c r="D33" s="36"/>
      <c r="E33" s="35"/>
      <c r="F33" s="35"/>
      <c r="G33" s="35"/>
      <c r="H33" s="35"/>
      <c r="I33" s="35"/>
      <c r="J33" s="35"/>
      <c r="K33" s="35"/>
      <c r="L33" s="35"/>
      <c r="M33" s="35"/>
      <c r="N33" s="20"/>
      <c r="O33" s="19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  <c r="AQ33" s="20"/>
      <c r="AR33" s="20"/>
      <c r="AS33" s="20"/>
      <c r="AT33" s="20"/>
      <c r="AU33" s="20"/>
      <c r="AV33" s="20"/>
      <c r="AW33" s="20"/>
      <c r="AX33" s="20"/>
      <c r="AY33" s="20"/>
      <c r="AZ33" s="20"/>
      <c r="BA33" s="20"/>
      <c r="BB33" s="20"/>
      <c r="BC33" s="20"/>
      <c r="BD33" s="20"/>
      <c r="BE33" s="20"/>
      <c r="BF33" s="20"/>
      <c r="BG33" s="20"/>
      <c r="BH33" s="20"/>
      <c r="BI33" s="20"/>
      <c r="BJ33" s="20"/>
      <c r="BK33" s="20"/>
      <c r="BL33" s="20"/>
      <c r="BM33" s="20"/>
      <c r="BN33" s="20"/>
      <c r="BO33" s="20"/>
      <c r="BP33" s="20"/>
      <c r="BQ33" s="20"/>
      <c r="BR33" s="20"/>
      <c r="BS33" s="20"/>
      <c r="BT33" s="20"/>
      <c r="BU33" s="20"/>
      <c r="BV33" s="20"/>
      <c r="BW33" s="20"/>
      <c r="BX33" s="20"/>
      <c r="BY33" s="20"/>
      <c r="BZ33" s="20"/>
      <c r="CA33" s="20"/>
      <c r="CB33" s="20"/>
      <c r="CC33" s="20"/>
      <c r="CD33" s="20"/>
      <c r="CE33" s="20"/>
      <c r="CF33" s="20"/>
      <c r="CG33" s="20"/>
      <c r="CH33" s="20"/>
      <c r="CI33" s="20"/>
      <c r="CJ33" s="20"/>
      <c r="CK33" s="20"/>
      <c r="CL33" s="20"/>
      <c r="CM33" s="20"/>
      <c r="CN33" s="20"/>
      <c r="CO33" s="20"/>
      <c r="CP33" s="20"/>
      <c r="CQ33" s="20"/>
      <c r="CR33" s="20"/>
      <c r="CS33" s="20"/>
      <c r="CT33" s="20"/>
      <c r="CU33" s="20"/>
      <c r="CV33" s="20"/>
      <c r="CW33" s="20"/>
      <c r="CX33" s="20"/>
      <c r="CY33" s="20"/>
      <c r="CZ33" s="20"/>
      <c r="DA33" s="20"/>
      <c r="DB33" s="20"/>
      <c r="DC33" s="20"/>
      <c r="DD33" s="20"/>
      <c r="DE33" s="20"/>
      <c r="DF33" s="20"/>
      <c r="DG33" s="20"/>
      <c r="DH33" s="20"/>
      <c r="DI33" s="20"/>
      <c r="DJ33" s="20"/>
      <c r="DK33" s="20"/>
      <c r="DL33" s="20"/>
      <c r="DM33" s="20"/>
      <c r="DN33" s="20"/>
      <c r="DO33" s="20"/>
      <c r="DP33" s="20"/>
      <c r="DQ33" s="20"/>
      <c r="DR33" s="20"/>
      <c r="DS33" s="20"/>
      <c r="DT33" s="20"/>
      <c r="DU33" s="20"/>
      <c r="DV33" s="20"/>
      <c r="DW33" s="20"/>
      <c r="DX33" s="20"/>
      <c r="DY33" s="19"/>
      <c r="DZ33" s="19"/>
      <c r="EA33" s="19"/>
      <c r="EB33" s="20"/>
      <c r="EC33" s="20"/>
      <c r="ED33" s="20"/>
      <c r="EE33" s="20"/>
      <c r="EF33" s="20"/>
      <c r="EG33" s="20"/>
      <c r="EH33" s="20"/>
      <c r="EI33" s="20"/>
      <c r="EJ33" s="20"/>
      <c r="EK33" s="20"/>
      <c r="EL33" s="20"/>
      <c r="EM33" s="20"/>
      <c r="EN33" s="20"/>
      <c r="EO33" s="20"/>
      <c r="EP33" s="20"/>
      <c r="EQ33" s="20"/>
      <c r="ER33" s="20"/>
      <c r="ES33" s="21"/>
      <c r="ET33" s="21"/>
      <c r="EU33" s="21"/>
      <c r="EV33" s="21"/>
      <c r="EW33" s="21"/>
      <c r="EX33" s="20"/>
      <c r="EY33" s="20"/>
      <c r="EZ33" s="20"/>
      <c r="FA33" s="20"/>
      <c r="FB33" s="20"/>
      <c r="FC33" s="20"/>
      <c r="FD33" s="20"/>
      <c r="FE33" s="20"/>
      <c r="FF33" s="20"/>
      <c r="FG33" s="20"/>
      <c r="FH33" s="20"/>
      <c r="FI33" s="20"/>
      <c r="FJ33" s="20"/>
      <c r="FK33" s="20"/>
      <c r="FL33" s="20"/>
      <c r="FM33" s="20"/>
      <c r="FN33" s="20"/>
      <c r="FO33" s="20"/>
      <c r="FP33" s="20"/>
      <c r="FQ33" s="20"/>
      <c r="FR33" s="20"/>
      <c r="FS33" s="20"/>
      <c r="FT33" s="20"/>
      <c r="FU33" s="20"/>
      <c r="FV33" s="20"/>
      <c r="FW33" s="20"/>
      <c r="FX33" s="20"/>
      <c r="FY33" s="20"/>
      <c r="FZ33" s="20"/>
      <c r="GA33" s="20"/>
      <c r="GB33" s="20"/>
      <c r="GC33" s="20"/>
      <c r="GD33" s="20"/>
      <c r="GE33" s="20"/>
      <c r="GF33" s="20"/>
      <c r="GG33" s="20"/>
      <c r="GH33" s="20"/>
      <c r="GI33" s="20"/>
      <c r="GJ33" s="20"/>
      <c r="GK33" s="20"/>
      <c r="GL33" s="20"/>
      <c r="GM33" s="20"/>
      <c r="GN33" s="20"/>
      <c r="GO33" s="20"/>
      <c r="GP33" s="20"/>
      <c r="GQ33" s="20"/>
      <c r="GR33" s="20"/>
      <c r="GS33" s="20"/>
      <c r="GT33" s="20"/>
      <c r="GU33" s="20"/>
      <c r="GV33" s="20"/>
      <c r="GW33" s="20"/>
      <c r="GX33" s="20"/>
      <c r="GY33" s="20"/>
      <c r="GZ33" s="20"/>
      <c r="HA33" s="20"/>
      <c r="HB33" s="20"/>
      <c r="HC33" s="20"/>
      <c r="HD33" s="20"/>
      <c r="HE33" s="20"/>
      <c r="HF33" s="20"/>
      <c r="HG33" s="20"/>
      <c r="HH33" s="20"/>
      <c r="HI33" s="20"/>
      <c r="HJ33" s="20"/>
      <c r="HK33" s="20"/>
      <c r="HL33" s="20"/>
      <c r="HM33" s="20"/>
      <c r="HN33" s="20"/>
      <c r="HO33" s="20"/>
      <c r="HP33" s="20"/>
      <c r="HQ33" s="20"/>
      <c r="HR33" s="20"/>
      <c r="HS33" s="20"/>
      <c r="HT33" s="20"/>
      <c r="HU33" s="20"/>
      <c r="HV33" s="20"/>
      <c r="HW33" s="20"/>
      <c r="HX33" s="20"/>
      <c r="HY33" s="20"/>
      <c r="HZ33" s="20"/>
      <c r="IA33" s="20"/>
      <c r="IB33" s="20"/>
      <c r="IC33" s="20"/>
      <c r="ID33" s="20"/>
      <c r="IE33" s="20"/>
      <c r="IF33" s="20"/>
      <c r="IG33" s="20"/>
      <c r="IH33" s="20"/>
      <c r="II33" s="20"/>
      <c r="IJ33" s="20"/>
      <c r="IK33" s="20"/>
      <c r="IL33" s="20"/>
      <c r="IM33" s="20"/>
      <c r="IN33" s="20"/>
      <c r="IO33" s="20"/>
      <c r="IP33" s="20"/>
      <c r="IQ33" s="20"/>
      <c r="IR33" s="20"/>
      <c r="IS33" s="20"/>
      <c r="IT33" s="20"/>
      <c r="IU33" s="20"/>
      <c r="IV33" s="20"/>
    </row>
    <row r="34" spans="1:256">
      <c r="A34" s="35"/>
      <c r="B34" s="35"/>
      <c r="C34" s="35"/>
      <c r="D34" s="36"/>
      <c r="E34" s="35"/>
      <c r="F34" s="35"/>
      <c r="G34" s="35"/>
      <c r="H34" s="35"/>
      <c r="I34" s="35"/>
      <c r="J34" s="35"/>
      <c r="K34" s="35"/>
      <c r="L34" s="35"/>
      <c r="M34" s="35"/>
      <c r="N34" s="20"/>
      <c r="O34" s="19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P34" s="20"/>
      <c r="AQ34" s="20"/>
      <c r="AR34" s="20"/>
      <c r="AS34" s="20"/>
      <c r="AT34" s="20"/>
      <c r="AU34" s="20"/>
      <c r="AV34" s="20"/>
      <c r="AW34" s="20"/>
      <c r="AX34" s="20"/>
      <c r="AY34" s="20"/>
      <c r="AZ34" s="20"/>
      <c r="BA34" s="20"/>
      <c r="BB34" s="20"/>
      <c r="BC34" s="20"/>
      <c r="BD34" s="20"/>
      <c r="BE34" s="20"/>
      <c r="BF34" s="20"/>
      <c r="BG34" s="20"/>
      <c r="BH34" s="20"/>
      <c r="BI34" s="20"/>
      <c r="BJ34" s="20"/>
      <c r="BK34" s="20"/>
      <c r="BL34" s="20"/>
      <c r="BM34" s="20"/>
      <c r="BN34" s="20"/>
      <c r="BO34" s="20"/>
      <c r="BP34" s="20"/>
      <c r="BQ34" s="20"/>
      <c r="BR34" s="20"/>
      <c r="BS34" s="20"/>
      <c r="BT34" s="20"/>
      <c r="BU34" s="20"/>
      <c r="BV34" s="20"/>
      <c r="BW34" s="20"/>
      <c r="BX34" s="20"/>
      <c r="BY34" s="20"/>
      <c r="BZ34" s="20"/>
      <c r="CA34" s="20"/>
      <c r="CB34" s="20"/>
      <c r="CC34" s="20"/>
      <c r="CD34" s="20"/>
      <c r="CE34" s="20"/>
      <c r="CF34" s="20"/>
      <c r="CG34" s="20"/>
      <c r="CH34" s="20"/>
      <c r="CI34" s="20"/>
      <c r="CJ34" s="20"/>
      <c r="CK34" s="20"/>
      <c r="CL34" s="20"/>
      <c r="CM34" s="20"/>
      <c r="CN34" s="20"/>
      <c r="CO34" s="20"/>
      <c r="CP34" s="20"/>
      <c r="CQ34" s="20"/>
      <c r="CR34" s="20"/>
      <c r="CS34" s="20"/>
      <c r="CT34" s="20"/>
      <c r="CU34" s="20"/>
      <c r="CV34" s="20"/>
      <c r="CW34" s="20"/>
      <c r="CX34" s="20"/>
      <c r="CY34" s="20"/>
      <c r="CZ34" s="20"/>
      <c r="DA34" s="20"/>
      <c r="DB34" s="20"/>
      <c r="DC34" s="20"/>
      <c r="DD34" s="20"/>
      <c r="DE34" s="20"/>
      <c r="DF34" s="20"/>
      <c r="DG34" s="20"/>
      <c r="DH34" s="20"/>
      <c r="DI34" s="20"/>
      <c r="DJ34" s="20"/>
      <c r="DK34" s="20"/>
      <c r="DL34" s="20"/>
      <c r="DM34" s="20"/>
      <c r="DN34" s="20"/>
      <c r="DO34" s="20"/>
      <c r="DP34" s="20"/>
      <c r="DQ34" s="20"/>
      <c r="DR34" s="20"/>
      <c r="DS34" s="20"/>
      <c r="DT34" s="20"/>
      <c r="DU34" s="20"/>
      <c r="DV34" s="20"/>
      <c r="DW34" s="20"/>
      <c r="DX34" s="20"/>
      <c r="DY34" s="19"/>
      <c r="DZ34" s="19"/>
      <c r="EA34" s="19"/>
      <c r="EB34" s="20"/>
      <c r="EC34" s="20"/>
      <c r="ED34" s="20"/>
      <c r="EE34" s="20"/>
      <c r="EF34" s="20"/>
      <c r="EG34" s="20"/>
      <c r="EH34" s="20"/>
      <c r="EI34" s="20"/>
      <c r="EJ34" s="20"/>
      <c r="EK34" s="20"/>
      <c r="EL34" s="20"/>
      <c r="EM34" s="20"/>
      <c r="EN34" s="20"/>
      <c r="EO34" s="20"/>
      <c r="EP34" s="20"/>
      <c r="EQ34" s="20"/>
      <c r="ER34" s="20"/>
      <c r="ES34" s="21"/>
      <c r="ET34" s="21"/>
      <c r="EU34" s="21"/>
      <c r="EV34" s="21"/>
      <c r="EW34" s="21"/>
      <c r="EX34" s="20"/>
      <c r="EY34" s="20"/>
      <c r="EZ34" s="20"/>
      <c r="FA34" s="20"/>
      <c r="FB34" s="20"/>
      <c r="FC34" s="20"/>
      <c r="FD34" s="20"/>
      <c r="FE34" s="20"/>
      <c r="FF34" s="20"/>
      <c r="FG34" s="20"/>
      <c r="FH34" s="20"/>
      <c r="FI34" s="20"/>
      <c r="FJ34" s="20"/>
      <c r="FK34" s="20"/>
      <c r="FL34" s="20"/>
      <c r="FM34" s="20"/>
      <c r="FN34" s="20"/>
      <c r="FO34" s="20"/>
      <c r="FP34" s="20"/>
      <c r="FQ34" s="20"/>
      <c r="FR34" s="20"/>
      <c r="FS34" s="20"/>
      <c r="FT34" s="20"/>
      <c r="FU34" s="20"/>
      <c r="FV34" s="20"/>
      <c r="FW34" s="20"/>
      <c r="FX34" s="20"/>
      <c r="FY34" s="20"/>
      <c r="FZ34" s="20"/>
      <c r="GA34" s="20"/>
      <c r="GB34" s="20"/>
      <c r="GC34" s="20"/>
      <c r="GD34" s="20"/>
      <c r="GE34" s="20"/>
      <c r="GF34" s="20"/>
      <c r="GG34" s="20"/>
      <c r="GH34" s="20"/>
      <c r="GI34" s="20"/>
      <c r="GJ34" s="20"/>
      <c r="GK34" s="20"/>
      <c r="GL34" s="20"/>
      <c r="GM34" s="20"/>
      <c r="GN34" s="20"/>
      <c r="GO34" s="20"/>
      <c r="GP34" s="20"/>
      <c r="GQ34" s="20"/>
      <c r="GR34" s="20"/>
      <c r="GS34" s="20"/>
      <c r="GT34" s="20"/>
      <c r="GU34" s="20"/>
      <c r="GV34" s="20"/>
      <c r="GW34" s="20"/>
      <c r="GX34" s="20"/>
      <c r="GY34" s="20"/>
      <c r="GZ34" s="20"/>
      <c r="HA34" s="20"/>
      <c r="HB34" s="20"/>
      <c r="HC34" s="20"/>
      <c r="HD34" s="20"/>
      <c r="HE34" s="20"/>
      <c r="HF34" s="20"/>
      <c r="HG34" s="20"/>
      <c r="HH34" s="20"/>
      <c r="HI34" s="20"/>
      <c r="HJ34" s="20"/>
      <c r="HK34" s="20"/>
      <c r="HL34" s="20"/>
      <c r="HM34" s="20"/>
      <c r="HN34" s="20"/>
      <c r="HO34" s="20"/>
      <c r="HP34" s="20"/>
      <c r="HQ34" s="20"/>
      <c r="HR34" s="20"/>
      <c r="HS34" s="20"/>
      <c r="HT34" s="20"/>
      <c r="HU34" s="20"/>
      <c r="HV34" s="20"/>
      <c r="HW34" s="20"/>
      <c r="HX34" s="20"/>
      <c r="HY34" s="20"/>
      <c r="HZ34" s="20"/>
      <c r="IA34" s="20"/>
      <c r="IB34" s="20"/>
      <c r="IC34" s="20"/>
      <c r="ID34" s="20"/>
      <c r="IE34" s="20"/>
      <c r="IF34" s="20"/>
      <c r="IG34" s="20"/>
      <c r="IH34" s="20"/>
      <c r="II34" s="20"/>
      <c r="IJ34" s="20"/>
      <c r="IK34" s="20"/>
      <c r="IL34" s="20"/>
      <c r="IM34" s="20"/>
      <c r="IN34" s="20"/>
      <c r="IO34" s="20"/>
      <c r="IP34" s="20"/>
      <c r="IQ34" s="20"/>
      <c r="IR34" s="20"/>
      <c r="IS34" s="20"/>
      <c r="IT34" s="20"/>
      <c r="IU34" s="20"/>
      <c r="IV34" s="20"/>
    </row>
    <row r="35" spans="1:256">
      <c r="A35" s="35"/>
      <c r="B35" s="35"/>
      <c r="C35" s="35"/>
      <c r="D35" s="36"/>
      <c r="E35" s="35"/>
      <c r="F35" s="35"/>
      <c r="G35" s="35"/>
      <c r="H35" s="35"/>
      <c r="I35" s="35"/>
      <c r="J35" s="35"/>
      <c r="K35" s="35"/>
      <c r="L35" s="35"/>
      <c r="M35" s="35"/>
      <c r="N35" s="20"/>
      <c r="O35" s="19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0"/>
      <c r="AQ35" s="20"/>
      <c r="AR35" s="20"/>
      <c r="AS35" s="20"/>
      <c r="AT35" s="20"/>
      <c r="AU35" s="20"/>
      <c r="AV35" s="20"/>
      <c r="AW35" s="20"/>
      <c r="AX35" s="20"/>
      <c r="AY35" s="20"/>
      <c r="AZ35" s="20"/>
      <c r="BA35" s="20"/>
      <c r="BB35" s="20"/>
      <c r="BC35" s="20"/>
      <c r="BD35" s="20"/>
      <c r="BE35" s="20"/>
      <c r="BF35" s="20"/>
      <c r="BG35" s="20"/>
      <c r="BH35" s="20"/>
      <c r="BI35" s="20"/>
      <c r="BJ35" s="20"/>
      <c r="BK35" s="20"/>
      <c r="BL35" s="20"/>
      <c r="BM35" s="20"/>
      <c r="BN35" s="20"/>
      <c r="BO35" s="20"/>
      <c r="BP35" s="20"/>
      <c r="BQ35" s="20"/>
      <c r="BR35" s="20"/>
      <c r="BS35" s="20"/>
      <c r="BT35" s="20"/>
      <c r="BU35" s="20"/>
      <c r="BV35" s="20"/>
      <c r="BW35" s="20"/>
      <c r="BX35" s="20"/>
      <c r="BY35" s="20"/>
      <c r="BZ35" s="20"/>
      <c r="CA35" s="20"/>
      <c r="CB35" s="20"/>
      <c r="CC35" s="20"/>
      <c r="CD35" s="20"/>
      <c r="CE35" s="20"/>
      <c r="CF35" s="20"/>
      <c r="CG35" s="20"/>
      <c r="CH35" s="20"/>
      <c r="CI35" s="20"/>
      <c r="CJ35" s="20"/>
      <c r="CK35" s="20"/>
      <c r="CL35" s="20"/>
      <c r="CM35" s="20"/>
      <c r="CN35" s="20"/>
      <c r="CO35" s="20"/>
      <c r="CP35" s="20"/>
      <c r="CQ35" s="20"/>
      <c r="CR35" s="20"/>
      <c r="CS35" s="20"/>
      <c r="CT35" s="20"/>
      <c r="CU35" s="20"/>
      <c r="CV35" s="20"/>
      <c r="CW35" s="20"/>
      <c r="CX35" s="20"/>
      <c r="CY35" s="20"/>
      <c r="CZ35" s="20"/>
      <c r="DA35" s="20"/>
      <c r="DB35" s="20"/>
      <c r="DC35" s="20"/>
      <c r="DD35" s="20"/>
      <c r="DE35" s="20"/>
      <c r="DF35" s="20"/>
      <c r="DG35" s="20"/>
      <c r="DH35" s="20"/>
      <c r="DI35" s="20"/>
      <c r="DJ35" s="20"/>
      <c r="DK35" s="20"/>
      <c r="DL35" s="20"/>
      <c r="DM35" s="20"/>
      <c r="DN35" s="20"/>
      <c r="DO35" s="20"/>
      <c r="DP35" s="20"/>
      <c r="DQ35" s="20"/>
      <c r="DR35" s="20"/>
      <c r="DS35" s="20"/>
      <c r="DT35" s="20"/>
      <c r="DU35" s="20"/>
      <c r="DV35" s="20"/>
      <c r="DW35" s="20"/>
      <c r="DX35" s="20"/>
      <c r="DY35" s="19"/>
      <c r="DZ35" s="19"/>
      <c r="EA35" s="19"/>
      <c r="EB35" s="20"/>
      <c r="EC35" s="20"/>
      <c r="ED35" s="20"/>
      <c r="EE35" s="20"/>
      <c r="EF35" s="20"/>
      <c r="EG35" s="20"/>
      <c r="EH35" s="20"/>
      <c r="EI35" s="20"/>
      <c r="EJ35" s="20"/>
      <c r="EK35" s="20"/>
      <c r="EL35" s="20"/>
      <c r="EM35" s="20"/>
      <c r="EN35" s="20"/>
      <c r="EO35" s="20"/>
      <c r="EP35" s="20"/>
      <c r="EQ35" s="20"/>
      <c r="ER35" s="20"/>
      <c r="ES35" s="21"/>
      <c r="ET35" s="21"/>
      <c r="EU35" s="21"/>
      <c r="EV35" s="21"/>
      <c r="EW35" s="21"/>
      <c r="EX35" s="20"/>
      <c r="EY35" s="20"/>
      <c r="EZ35" s="20"/>
      <c r="FA35" s="20"/>
      <c r="FB35" s="20"/>
      <c r="FC35" s="20"/>
      <c r="FD35" s="20"/>
      <c r="FE35" s="20"/>
      <c r="FF35" s="20"/>
      <c r="FG35" s="20"/>
      <c r="FH35" s="20"/>
      <c r="FI35" s="20"/>
      <c r="FJ35" s="20"/>
      <c r="FK35" s="20"/>
      <c r="FL35" s="20"/>
      <c r="FM35" s="20"/>
      <c r="FN35" s="20"/>
      <c r="FO35" s="20"/>
      <c r="FP35" s="20"/>
      <c r="FQ35" s="20"/>
      <c r="FR35" s="20"/>
      <c r="FS35" s="20"/>
      <c r="FT35" s="20"/>
      <c r="FU35" s="20"/>
      <c r="FV35" s="20"/>
      <c r="FW35" s="20"/>
      <c r="FX35" s="20"/>
      <c r="FY35" s="20"/>
      <c r="FZ35" s="20"/>
      <c r="GA35" s="20"/>
      <c r="GB35" s="20"/>
      <c r="GC35" s="20"/>
      <c r="GD35" s="20"/>
      <c r="GE35" s="20"/>
      <c r="GF35" s="20"/>
      <c r="GG35" s="20"/>
      <c r="GH35" s="20"/>
      <c r="GI35" s="20"/>
      <c r="GJ35" s="20"/>
      <c r="GK35" s="20"/>
      <c r="GL35" s="20"/>
      <c r="GM35" s="20"/>
      <c r="GN35" s="20"/>
      <c r="GO35" s="20"/>
      <c r="GP35" s="20"/>
      <c r="GQ35" s="20"/>
      <c r="GR35" s="20"/>
      <c r="GS35" s="20"/>
      <c r="GT35" s="20"/>
      <c r="GU35" s="20"/>
      <c r="GV35" s="20"/>
      <c r="GW35" s="20"/>
      <c r="GX35" s="20"/>
      <c r="GY35" s="20"/>
      <c r="GZ35" s="20"/>
      <c r="HA35" s="20"/>
      <c r="HB35" s="20"/>
      <c r="HC35" s="20"/>
      <c r="HD35" s="20"/>
      <c r="HE35" s="20"/>
      <c r="HF35" s="20"/>
      <c r="HG35" s="20"/>
      <c r="HH35" s="20"/>
      <c r="HI35" s="20"/>
      <c r="HJ35" s="20"/>
      <c r="HK35" s="20"/>
      <c r="HL35" s="20"/>
      <c r="HM35" s="20"/>
      <c r="HN35" s="20"/>
      <c r="HO35" s="20"/>
      <c r="HP35" s="20"/>
      <c r="HQ35" s="20"/>
      <c r="HR35" s="20"/>
      <c r="HS35" s="20"/>
      <c r="HT35" s="20"/>
      <c r="HU35" s="20"/>
      <c r="HV35" s="20"/>
      <c r="HW35" s="20"/>
      <c r="HX35" s="20"/>
      <c r="HY35" s="20"/>
      <c r="HZ35" s="20"/>
      <c r="IA35" s="20"/>
      <c r="IB35" s="20"/>
      <c r="IC35" s="20"/>
      <c r="ID35" s="20"/>
      <c r="IE35" s="20"/>
      <c r="IF35" s="20"/>
      <c r="IG35" s="20"/>
      <c r="IH35" s="20"/>
      <c r="II35" s="20"/>
      <c r="IJ35" s="20"/>
      <c r="IK35" s="20"/>
      <c r="IL35" s="20"/>
      <c r="IM35" s="20"/>
      <c r="IN35" s="20"/>
      <c r="IO35" s="20"/>
      <c r="IP35" s="20"/>
      <c r="IQ35" s="20"/>
      <c r="IR35" s="20"/>
      <c r="IS35" s="20"/>
      <c r="IT35" s="20"/>
      <c r="IU35" s="20"/>
      <c r="IV35" s="20"/>
    </row>
  </sheetData>
  <sheetProtection formatCells="0" formatColumns="0" formatRows="0" insertColumns="0" insertRows="0" insertHyperlinks="0" deleteColumns="0" deleteRows="0" autoFilter="0" pivotTables="0"/>
  <mergeCells count="23">
    <mergeCell ref="A5:M5"/>
    <mergeCell ref="N1:N4"/>
    <mergeCell ref="A2:M2"/>
    <mergeCell ref="A3:M3"/>
    <mergeCell ref="A4:E4"/>
    <mergeCell ref="H4:M4"/>
    <mergeCell ref="A6:M6"/>
    <mergeCell ref="A8:A10"/>
    <mergeCell ref="B8:B10"/>
    <mergeCell ref="C8:C10"/>
    <mergeCell ref="D8:D10"/>
    <mergeCell ref="E8:E10"/>
    <mergeCell ref="F8:F10"/>
    <mergeCell ref="G8:G10"/>
    <mergeCell ref="H8:H10"/>
    <mergeCell ref="I8:J8"/>
    <mergeCell ref="K8:L8"/>
    <mergeCell ref="M8:M10"/>
    <mergeCell ref="N8:N10"/>
    <mergeCell ref="I9:I10"/>
    <mergeCell ref="J9:J10"/>
    <mergeCell ref="K9:K10"/>
    <mergeCell ref="L9:L10"/>
  </mergeCells>
  <phoneticPr fontId="23" type="noConversion"/>
  <dataValidations count="2">
    <dataValidation type="whole" errorStyle="warning" showInputMessage="1" showErrorMessage="1" error="Укажите правильно занимаемое мотокроссменом место_x000a_Место должно быть  от 1 до 60" sqref="L11:L25">
      <formula1>1</formula1>
      <formula2>60</formula2>
    </dataValidation>
    <dataValidation type="decimal" errorStyle="warning" allowBlank="1" showInputMessage="1" showErrorMessage="1" error="Укажите правильно занимаемое мотокроссменом место_x000a_Место должно быть  от 1 до 60" sqref="J11:K25">
      <formula1>1</formula1>
      <formula2>60</formula2>
    </dataValidation>
  </dataValidations>
  <printOptions horizontalCentered="1"/>
  <pageMargins left="0.59055118110236227" right="0.19685039370078741" top="0.19685039370078741" bottom="0.19685039370078741" header="0" footer="0"/>
  <pageSetup paperSize="9" scale="1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36">
    <pageSetUpPr fitToPage="1"/>
  </sheetPr>
  <dimension ref="A1:IV27"/>
  <sheetViews>
    <sheetView zoomScale="30" zoomScaleNormal="30" zoomScalePageLayoutView="75" workbookViewId="0">
      <selection activeCell="E13" sqref="E13"/>
    </sheetView>
  </sheetViews>
  <sheetFormatPr defaultColWidth="0" defaultRowHeight="12.75"/>
  <cols>
    <col min="1" max="1" width="12" style="37" customWidth="1"/>
    <col min="2" max="2" width="21" style="37" customWidth="1"/>
    <col min="3" max="3" width="102" style="37" customWidth="1"/>
    <col min="4" max="4" width="27.42578125" style="38" customWidth="1"/>
    <col min="5" max="5" width="31.7109375" style="37" customWidth="1"/>
    <col min="6" max="6" width="147.7109375" style="37" customWidth="1"/>
    <col min="7" max="7" width="203.85546875" style="37" customWidth="1"/>
    <col min="8" max="8" width="26.42578125" style="37" customWidth="1"/>
    <col min="9" max="9" width="15.5703125" style="37" customWidth="1"/>
    <col min="10" max="10" width="28.140625" style="37" customWidth="1"/>
    <col min="11" max="11" width="16" style="37" customWidth="1"/>
    <col min="12" max="12" width="27.7109375" style="37" customWidth="1"/>
    <col min="13" max="13" width="25.140625" style="37" customWidth="1"/>
    <col min="14" max="14" width="0.7109375" style="22" hidden="1" customWidth="1"/>
    <col min="15" max="15" width="0" style="32" hidden="1" customWidth="1"/>
    <col min="16" max="16" width="7.5703125" style="22" hidden="1" customWidth="1"/>
    <col min="17" max="128" width="7.140625" style="22" hidden="1" customWidth="1"/>
    <col min="129" max="131" width="0" style="32" hidden="1" customWidth="1"/>
    <col min="132" max="145" width="8.5703125" style="22" hidden="1" customWidth="1"/>
    <col min="146" max="147" width="7.140625" style="22" hidden="1" customWidth="1"/>
    <col min="148" max="148" width="8.5703125" style="22" hidden="1" customWidth="1"/>
    <col min="149" max="149" width="8.7109375" style="39" hidden="1" customWidth="1"/>
    <col min="150" max="150" width="6.140625" style="39" hidden="1" customWidth="1"/>
    <col min="151" max="151" width="8" style="39" hidden="1" customWidth="1"/>
    <col min="152" max="152" width="3.7109375" style="39" hidden="1" customWidth="1"/>
    <col min="153" max="153" width="9.140625" style="39" hidden="1" customWidth="1"/>
    <col min="154" max="154" width="10" style="22" hidden="1" customWidth="1"/>
    <col min="155" max="155" width="8.140625" style="22" hidden="1" customWidth="1"/>
    <col min="156" max="156" width="7.5703125" style="22" hidden="1" customWidth="1"/>
    <col min="157" max="157" width="9.5703125" style="22" hidden="1" customWidth="1"/>
    <col min="158" max="158" width="5.5703125" style="22" hidden="1" customWidth="1"/>
    <col min="159" max="160" width="5.42578125" style="22" hidden="1" customWidth="1"/>
    <col min="161" max="206" width="3.7109375" style="22" hidden="1" customWidth="1"/>
    <col min="207" max="207" width="7.42578125" style="22" hidden="1" customWidth="1"/>
    <col min="208" max="228" width="3.7109375" style="22" hidden="1" customWidth="1"/>
    <col min="229" max="229" width="5.42578125" style="22" hidden="1" customWidth="1"/>
    <col min="230" max="230" width="5.7109375" style="22" hidden="1" customWidth="1"/>
    <col min="231" max="251" width="3.7109375" style="22" hidden="1" customWidth="1"/>
    <col min="252" max="252" width="5" style="22" hidden="1" customWidth="1"/>
    <col min="253" max="253" width="5.140625" style="22" hidden="1" customWidth="1"/>
    <col min="254" max="254" width="5" style="22" hidden="1" customWidth="1"/>
    <col min="255" max="255" width="7" style="22" hidden="1" customWidth="1"/>
    <col min="256" max="16384" width="7.140625" style="22" hidden="1"/>
  </cols>
  <sheetData>
    <row r="1" spans="1:256" ht="124.5" customHeight="1">
      <c r="A1" s="12"/>
      <c r="B1" s="12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23"/>
      <c r="O1" s="19"/>
      <c r="P1" s="18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  <c r="AR1" s="20"/>
      <c r="AS1" s="20"/>
      <c r="AT1" s="20"/>
      <c r="AU1" s="20"/>
      <c r="AV1" s="20"/>
      <c r="AW1" s="20"/>
      <c r="AX1" s="20"/>
      <c r="AY1" s="20"/>
      <c r="AZ1" s="20"/>
      <c r="BA1" s="20"/>
      <c r="BB1" s="20"/>
      <c r="BC1" s="20"/>
      <c r="BD1" s="20"/>
      <c r="BE1" s="20"/>
      <c r="BF1" s="20"/>
      <c r="BG1" s="20"/>
      <c r="BH1" s="20"/>
      <c r="BI1" s="20"/>
      <c r="BJ1" s="20"/>
      <c r="BK1" s="20"/>
      <c r="BL1" s="20"/>
      <c r="BM1" s="20"/>
      <c r="BN1" s="20"/>
      <c r="BO1" s="20"/>
      <c r="BP1" s="20"/>
      <c r="BQ1" s="20"/>
      <c r="BR1" s="20"/>
      <c r="BS1" s="20"/>
      <c r="BT1" s="20"/>
      <c r="BU1" s="20"/>
      <c r="BV1" s="20"/>
      <c r="BW1" s="20"/>
      <c r="BX1" s="20"/>
      <c r="BY1" s="20"/>
      <c r="BZ1" s="20"/>
      <c r="CA1" s="20"/>
      <c r="CB1" s="20"/>
      <c r="CC1" s="20"/>
      <c r="CD1" s="20"/>
      <c r="CE1" s="20"/>
      <c r="CF1" s="20"/>
      <c r="CG1" s="20"/>
      <c r="CH1" s="20"/>
      <c r="CI1" s="20"/>
      <c r="CJ1" s="20"/>
      <c r="CK1" s="20"/>
      <c r="CL1" s="20"/>
      <c r="CM1" s="20"/>
      <c r="CN1" s="20"/>
      <c r="CO1" s="20"/>
      <c r="CP1" s="20"/>
      <c r="CQ1" s="20"/>
      <c r="CR1" s="20"/>
      <c r="CS1" s="20"/>
      <c r="CT1" s="20"/>
      <c r="CU1" s="20"/>
      <c r="CV1" s="20"/>
      <c r="CW1" s="20"/>
      <c r="CX1" s="20"/>
      <c r="CY1" s="20"/>
      <c r="CZ1" s="20"/>
      <c r="DA1" s="20"/>
      <c r="DB1" s="20"/>
      <c r="DC1" s="20"/>
      <c r="DD1" s="20"/>
      <c r="DE1" s="20"/>
      <c r="DF1" s="20"/>
      <c r="DG1" s="20"/>
      <c r="DH1" s="20"/>
      <c r="DI1" s="20"/>
      <c r="DJ1" s="20"/>
      <c r="DK1" s="20"/>
      <c r="DL1" s="20"/>
      <c r="DM1" s="20"/>
      <c r="DN1" s="20"/>
      <c r="DO1" s="20"/>
      <c r="DP1" s="20"/>
      <c r="DQ1" s="20"/>
      <c r="DR1" s="20"/>
      <c r="DS1" s="20"/>
      <c r="DT1" s="20"/>
      <c r="DU1" s="20"/>
      <c r="DV1" s="20"/>
      <c r="DW1" s="20"/>
      <c r="DX1" s="20"/>
      <c r="DY1" s="19"/>
      <c r="DZ1" s="19"/>
      <c r="EA1" s="19"/>
      <c r="EB1" s="20"/>
      <c r="EC1" s="20"/>
      <c r="ED1" s="20"/>
      <c r="EE1" s="20"/>
      <c r="EF1" s="20"/>
      <c r="EG1" s="20"/>
      <c r="EH1" s="20"/>
      <c r="EI1" s="20"/>
      <c r="EJ1" s="20"/>
      <c r="EK1" s="20"/>
      <c r="EL1" s="20"/>
      <c r="EM1" s="20"/>
      <c r="EN1" s="20"/>
      <c r="EO1" s="20"/>
      <c r="EP1" s="20"/>
      <c r="EQ1" s="20"/>
      <c r="ER1" s="20"/>
      <c r="ES1" s="21"/>
      <c r="ET1" s="21"/>
      <c r="EU1" s="21"/>
      <c r="EV1" s="21"/>
      <c r="EW1" s="21"/>
      <c r="EX1" s="20"/>
      <c r="EY1" s="20"/>
      <c r="EZ1" s="20"/>
      <c r="FA1" s="20"/>
      <c r="FB1" s="20"/>
      <c r="FC1" s="20"/>
      <c r="FD1" s="20"/>
      <c r="FE1" s="20"/>
      <c r="FF1" s="20"/>
      <c r="FG1" s="20"/>
      <c r="FH1" s="20"/>
      <c r="FI1" s="20"/>
      <c r="FJ1" s="20"/>
      <c r="FK1" s="20"/>
      <c r="FL1" s="20"/>
      <c r="FM1" s="20"/>
      <c r="FN1" s="20"/>
      <c r="FO1" s="20"/>
      <c r="FP1" s="20"/>
      <c r="FQ1" s="20"/>
      <c r="FR1" s="20"/>
      <c r="FS1" s="20"/>
      <c r="FT1" s="20"/>
      <c r="FU1" s="20"/>
      <c r="FV1" s="20"/>
      <c r="FW1" s="20"/>
      <c r="FX1" s="20"/>
      <c r="FY1" s="20"/>
      <c r="FZ1" s="20"/>
      <c r="GA1" s="20"/>
      <c r="GB1" s="20"/>
      <c r="GC1" s="20"/>
      <c r="GD1" s="20"/>
      <c r="GE1" s="20"/>
      <c r="GF1" s="20"/>
      <c r="GG1" s="20"/>
      <c r="GH1" s="20"/>
      <c r="GI1" s="20"/>
      <c r="GJ1" s="20"/>
      <c r="GK1" s="20"/>
      <c r="GL1" s="20"/>
      <c r="GM1" s="20"/>
      <c r="GN1" s="20"/>
      <c r="GO1" s="20"/>
      <c r="GP1" s="20"/>
      <c r="GQ1" s="20"/>
      <c r="GR1" s="20"/>
      <c r="GS1" s="20"/>
      <c r="GT1" s="20"/>
      <c r="GU1" s="20"/>
      <c r="GV1" s="20"/>
      <c r="GW1" s="20"/>
      <c r="GX1" s="20"/>
      <c r="GY1" s="20"/>
      <c r="GZ1" s="20"/>
      <c r="HA1" s="20"/>
      <c r="HB1" s="20"/>
      <c r="HC1" s="20"/>
      <c r="HD1" s="20"/>
      <c r="HE1" s="20"/>
      <c r="HF1" s="20"/>
      <c r="HG1" s="20"/>
      <c r="HH1" s="20"/>
      <c r="HI1" s="20"/>
      <c r="HJ1" s="20"/>
      <c r="HK1" s="20"/>
      <c r="HL1" s="20"/>
      <c r="HM1" s="20"/>
      <c r="HN1" s="20"/>
      <c r="HO1" s="20"/>
      <c r="HP1" s="20"/>
      <c r="HQ1" s="20"/>
      <c r="HR1" s="20"/>
      <c r="HS1" s="20"/>
      <c r="HT1" s="20"/>
      <c r="HU1" s="20"/>
      <c r="HV1" s="20"/>
      <c r="HW1" s="20"/>
      <c r="HX1" s="20"/>
      <c r="HY1" s="20"/>
      <c r="HZ1" s="20"/>
      <c r="IA1" s="20"/>
      <c r="IB1" s="20"/>
      <c r="IC1" s="20"/>
      <c r="ID1" s="20"/>
      <c r="IE1" s="20"/>
      <c r="IF1" s="20"/>
      <c r="IG1" s="20"/>
      <c r="IH1" s="20"/>
      <c r="II1" s="20"/>
      <c r="IJ1" s="20"/>
      <c r="IK1" s="20"/>
      <c r="IL1" s="20"/>
      <c r="IM1" s="20"/>
      <c r="IN1" s="20"/>
      <c r="IO1" s="20"/>
      <c r="IP1" s="20"/>
      <c r="IQ1" s="20"/>
      <c r="IR1" s="20"/>
      <c r="IS1" s="20"/>
      <c r="IT1" s="20"/>
      <c r="IU1" s="20"/>
      <c r="IV1" s="20"/>
    </row>
    <row r="2" spans="1:256" ht="69">
      <c r="A2" s="145" t="s">
        <v>47</v>
      </c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23"/>
      <c r="O2" s="19"/>
      <c r="P2" s="2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0"/>
      <c r="AZ2" s="20"/>
      <c r="BA2" s="20"/>
      <c r="BB2" s="20"/>
      <c r="BC2" s="20"/>
      <c r="BD2" s="20"/>
      <c r="BE2" s="20"/>
      <c r="BF2" s="20"/>
      <c r="BG2" s="20"/>
      <c r="BH2" s="20"/>
      <c r="BI2" s="20"/>
      <c r="BJ2" s="20"/>
      <c r="BK2" s="20"/>
      <c r="BL2" s="20"/>
      <c r="BM2" s="20"/>
      <c r="BN2" s="20"/>
      <c r="BO2" s="20"/>
      <c r="BP2" s="20"/>
      <c r="BQ2" s="20"/>
      <c r="BR2" s="20"/>
      <c r="BS2" s="20"/>
      <c r="BT2" s="20"/>
      <c r="BU2" s="20"/>
      <c r="BV2" s="20"/>
      <c r="BW2" s="20"/>
      <c r="BX2" s="20"/>
      <c r="BY2" s="20"/>
      <c r="BZ2" s="20"/>
      <c r="CA2" s="20"/>
      <c r="CB2" s="20"/>
      <c r="CC2" s="20"/>
      <c r="CD2" s="20"/>
      <c r="CE2" s="20"/>
      <c r="CF2" s="20"/>
      <c r="CG2" s="20"/>
      <c r="CH2" s="20"/>
      <c r="CI2" s="20"/>
      <c r="CJ2" s="20"/>
      <c r="CK2" s="20"/>
      <c r="CL2" s="20"/>
      <c r="CM2" s="20"/>
      <c r="CN2" s="20"/>
      <c r="CO2" s="20"/>
      <c r="CP2" s="20"/>
      <c r="CQ2" s="20"/>
      <c r="CR2" s="20"/>
      <c r="CS2" s="20"/>
      <c r="CT2" s="20"/>
      <c r="CU2" s="20"/>
      <c r="CV2" s="20"/>
      <c r="CW2" s="20"/>
      <c r="CX2" s="20"/>
      <c r="CY2" s="20"/>
      <c r="CZ2" s="20"/>
      <c r="DA2" s="20"/>
      <c r="DB2" s="20"/>
      <c r="DC2" s="20"/>
      <c r="DD2" s="20"/>
      <c r="DE2" s="20"/>
      <c r="DF2" s="20"/>
      <c r="DG2" s="20"/>
      <c r="DH2" s="20"/>
      <c r="DI2" s="20"/>
      <c r="DJ2" s="20"/>
      <c r="DK2" s="20"/>
      <c r="DL2" s="20"/>
      <c r="DM2" s="20"/>
      <c r="DN2" s="20"/>
      <c r="DO2" s="20"/>
      <c r="DP2" s="20"/>
      <c r="DQ2" s="20"/>
      <c r="DR2" s="20"/>
      <c r="DS2" s="20"/>
      <c r="DT2" s="20"/>
      <c r="DU2" s="20"/>
      <c r="DV2" s="20"/>
      <c r="DW2" s="20"/>
      <c r="DX2" s="20"/>
      <c r="DY2" s="19"/>
      <c r="DZ2" s="19"/>
      <c r="EA2" s="19"/>
      <c r="EB2" s="20"/>
      <c r="EC2" s="20"/>
      <c r="ED2" s="20"/>
      <c r="EE2" s="20"/>
      <c r="EF2" s="20"/>
      <c r="EG2" s="20"/>
      <c r="EH2" s="20"/>
      <c r="EI2" s="20"/>
      <c r="EJ2" s="20"/>
      <c r="EK2" s="20"/>
      <c r="EL2" s="20"/>
      <c r="EM2" s="20"/>
      <c r="EN2" s="20"/>
      <c r="EO2" s="20"/>
      <c r="EP2" s="20"/>
      <c r="EQ2" s="20"/>
      <c r="ER2" s="20"/>
      <c r="ES2" s="21"/>
      <c r="ET2" s="21"/>
      <c r="EU2" s="21"/>
      <c r="EV2" s="21"/>
      <c r="EW2" s="21"/>
      <c r="EX2" s="20"/>
      <c r="EY2" s="20"/>
      <c r="EZ2" s="20"/>
      <c r="FA2" s="20"/>
      <c r="FB2" s="20"/>
      <c r="FC2" s="20"/>
      <c r="FD2" s="20"/>
      <c r="FE2" s="20"/>
      <c r="FF2" s="20"/>
      <c r="FG2" s="20"/>
      <c r="FH2" s="20"/>
      <c r="FI2" s="20"/>
      <c r="FJ2" s="20"/>
      <c r="FK2" s="20"/>
      <c r="FL2" s="20"/>
      <c r="FM2" s="20"/>
      <c r="FN2" s="20"/>
      <c r="FO2" s="20"/>
      <c r="FP2" s="20"/>
      <c r="FQ2" s="20"/>
      <c r="FR2" s="20"/>
      <c r="FS2" s="20"/>
      <c r="FT2" s="20"/>
      <c r="FU2" s="20"/>
      <c r="FV2" s="20"/>
      <c r="FW2" s="20"/>
      <c r="FX2" s="20"/>
      <c r="FY2" s="20"/>
      <c r="FZ2" s="20"/>
      <c r="GA2" s="20"/>
      <c r="GB2" s="20"/>
      <c r="GC2" s="20"/>
      <c r="GD2" s="20"/>
      <c r="GE2" s="20"/>
      <c r="GF2" s="20"/>
      <c r="GG2" s="20"/>
      <c r="GH2" s="20"/>
      <c r="GI2" s="20"/>
      <c r="GJ2" s="20"/>
      <c r="GK2" s="20"/>
      <c r="GL2" s="20"/>
      <c r="GM2" s="20"/>
      <c r="GN2" s="20"/>
      <c r="GO2" s="20"/>
      <c r="GP2" s="20"/>
      <c r="GQ2" s="20"/>
      <c r="GR2" s="20"/>
      <c r="GS2" s="20"/>
      <c r="GT2" s="20"/>
      <c r="GU2" s="20"/>
      <c r="GV2" s="20"/>
      <c r="GW2" s="20"/>
      <c r="GX2" s="20"/>
      <c r="GY2" s="20"/>
      <c r="GZ2" s="20"/>
      <c r="HA2" s="20"/>
      <c r="HB2" s="20"/>
      <c r="HC2" s="20"/>
      <c r="HD2" s="20"/>
      <c r="HE2" s="20"/>
      <c r="HF2" s="20"/>
      <c r="HG2" s="20"/>
      <c r="HH2" s="20"/>
      <c r="HI2" s="20"/>
      <c r="HJ2" s="20"/>
      <c r="HK2" s="20"/>
      <c r="HL2" s="20"/>
      <c r="HM2" s="20"/>
      <c r="HN2" s="20"/>
      <c r="HO2" s="20"/>
      <c r="HP2" s="20"/>
      <c r="HQ2" s="20"/>
      <c r="HR2" s="20"/>
      <c r="HS2" s="20"/>
      <c r="HT2" s="20"/>
      <c r="HU2" s="20"/>
      <c r="HV2" s="20"/>
      <c r="HW2" s="20"/>
      <c r="HX2" s="20"/>
      <c r="HY2" s="20"/>
      <c r="HZ2" s="20"/>
      <c r="IA2" s="20"/>
      <c r="IB2" s="20"/>
      <c r="IC2" s="20"/>
      <c r="ID2" s="20"/>
      <c r="IE2" s="20"/>
      <c r="IF2" s="20"/>
      <c r="IG2" s="20"/>
      <c r="IH2" s="20"/>
      <c r="II2" s="20"/>
      <c r="IJ2" s="20"/>
      <c r="IK2" s="20"/>
      <c r="IL2" s="20"/>
      <c r="IM2" s="20"/>
      <c r="IN2" s="20"/>
      <c r="IO2" s="20"/>
      <c r="IP2" s="20"/>
      <c r="IQ2" s="20"/>
      <c r="IR2" s="20"/>
      <c r="IS2" s="20"/>
      <c r="IT2" s="20"/>
      <c r="IU2" s="20"/>
      <c r="IV2" s="20"/>
    </row>
    <row r="3" spans="1:256" ht="69">
      <c r="A3" s="145" t="s">
        <v>120</v>
      </c>
      <c r="B3" s="145"/>
      <c r="C3" s="145"/>
      <c r="D3" s="145"/>
      <c r="E3" s="145"/>
      <c r="F3" s="145"/>
      <c r="G3" s="145"/>
      <c r="H3" s="145"/>
      <c r="I3" s="145"/>
      <c r="J3" s="145"/>
      <c r="K3" s="145"/>
      <c r="L3" s="145"/>
      <c r="M3" s="145"/>
      <c r="N3" s="123"/>
      <c r="O3" s="19"/>
      <c r="P3" s="23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0"/>
      <c r="AU3" s="20"/>
      <c r="AV3" s="20"/>
      <c r="AW3" s="20"/>
      <c r="AX3" s="20"/>
      <c r="AY3" s="20"/>
      <c r="AZ3" s="20"/>
      <c r="BA3" s="20"/>
      <c r="BB3" s="20"/>
      <c r="BC3" s="20"/>
      <c r="BD3" s="20"/>
      <c r="BE3" s="20"/>
      <c r="BF3" s="20"/>
      <c r="BG3" s="20"/>
      <c r="BH3" s="20"/>
      <c r="BI3" s="20"/>
      <c r="BJ3" s="20"/>
      <c r="BK3" s="20"/>
      <c r="BL3" s="20"/>
      <c r="BM3" s="20"/>
      <c r="BN3" s="20"/>
      <c r="BO3" s="20"/>
      <c r="BP3" s="20"/>
      <c r="BQ3" s="20"/>
      <c r="BR3" s="20"/>
      <c r="BS3" s="20"/>
      <c r="BT3" s="20"/>
      <c r="BU3" s="20"/>
      <c r="BV3" s="20"/>
      <c r="BW3" s="20"/>
      <c r="BX3" s="20"/>
      <c r="BY3" s="20"/>
      <c r="BZ3" s="20"/>
      <c r="CA3" s="20"/>
      <c r="CB3" s="20"/>
      <c r="CC3" s="20"/>
      <c r="CD3" s="20"/>
      <c r="CE3" s="20"/>
      <c r="CF3" s="20"/>
      <c r="CG3" s="20"/>
      <c r="CH3" s="20"/>
      <c r="CI3" s="20"/>
      <c r="CJ3" s="20"/>
      <c r="CK3" s="20"/>
      <c r="CL3" s="20"/>
      <c r="CM3" s="20"/>
      <c r="CN3" s="20"/>
      <c r="CO3" s="20"/>
      <c r="CP3" s="20"/>
      <c r="CQ3" s="20"/>
      <c r="CR3" s="20"/>
      <c r="CS3" s="20"/>
      <c r="CT3" s="20"/>
      <c r="CU3" s="20"/>
      <c r="CV3" s="20"/>
      <c r="CW3" s="20"/>
      <c r="CX3" s="20"/>
      <c r="CY3" s="20"/>
      <c r="CZ3" s="20"/>
      <c r="DA3" s="20"/>
      <c r="DB3" s="20"/>
      <c r="DC3" s="20"/>
      <c r="DD3" s="20"/>
      <c r="DE3" s="20"/>
      <c r="DF3" s="20"/>
      <c r="DG3" s="20"/>
      <c r="DH3" s="20"/>
      <c r="DI3" s="20"/>
      <c r="DJ3" s="20"/>
      <c r="DK3" s="20"/>
      <c r="DL3" s="20"/>
      <c r="DM3" s="20"/>
      <c r="DN3" s="20"/>
      <c r="DO3" s="20"/>
      <c r="DP3" s="20"/>
      <c r="DQ3" s="20"/>
      <c r="DR3" s="20"/>
      <c r="DS3" s="20"/>
      <c r="DT3" s="20"/>
      <c r="DU3" s="20"/>
      <c r="DV3" s="20"/>
      <c r="DW3" s="20"/>
      <c r="DX3" s="20"/>
      <c r="DY3" s="19"/>
      <c r="DZ3" s="19"/>
      <c r="EA3" s="19"/>
      <c r="EB3" s="20"/>
      <c r="EC3" s="20"/>
      <c r="ED3" s="20"/>
      <c r="EE3" s="20"/>
      <c r="EF3" s="20"/>
      <c r="EG3" s="20"/>
      <c r="EH3" s="20"/>
      <c r="EI3" s="20"/>
      <c r="EJ3" s="20"/>
      <c r="EK3" s="20"/>
      <c r="EL3" s="20"/>
      <c r="EM3" s="20"/>
      <c r="EN3" s="20"/>
      <c r="EO3" s="20"/>
      <c r="EP3" s="20"/>
      <c r="EQ3" s="20"/>
      <c r="ER3" s="20"/>
      <c r="ES3" s="21"/>
      <c r="ET3" s="21"/>
      <c r="EU3" s="21"/>
      <c r="EV3" s="21"/>
      <c r="EW3" s="21"/>
      <c r="EX3" s="20"/>
      <c r="EY3" s="20"/>
      <c r="EZ3" s="20"/>
      <c r="FA3" s="20"/>
      <c r="FB3" s="20"/>
      <c r="FC3" s="20"/>
      <c r="FD3" s="20"/>
      <c r="FE3" s="3"/>
      <c r="FF3" s="3"/>
      <c r="FG3" s="3"/>
      <c r="FH3" s="24"/>
      <c r="FI3" s="24"/>
      <c r="FJ3" s="24"/>
      <c r="FK3" s="24"/>
      <c r="FL3" s="25"/>
      <c r="FM3" s="25"/>
      <c r="FN3" s="25"/>
      <c r="FO3" s="25"/>
      <c r="FP3" s="25"/>
      <c r="FQ3" s="25" t="s">
        <v>12</v>
      </c>
      <c r="FR3" s="25"/>
      <c r="FS3" s="25"/>
      <c r="FT3" s="25"/>
      <c r="FU3" s="25"/>
      <c r="FV3" s="25"/>
      <c r="FW3" s="25"/>
      <c r="FX3" s="25"/>
      <c r="FY3" s="25"/>
      <c r="FZ3" s="25"/>
      <c r="GA3" s="25"/>
      <c r="GB3" s="25"/>
      <c r="GC3" s="25"/>
      <c r="GD3" s="25"/>
      <c r="GE3" s="25"/>
      <c r="GF3" s="25"/>
      <c r="GG3" s="25"/>
      <c r="GH3" s="25"/>
      <c r="GI3" s="25"/>
      <c r="GJ3" s="25"/>
      <c r="GK3" s="25"/>
      <c r="GL3" s="25"/>
      <c r="GM3" s="25"/>
      <c r="GN3" s="25"/>
      <c r="GO3" s="25"/>
      <c r="GP3" s="25"/>
      <c r="GQ3" s="25"/>
      <c r="GR3" s="25"/>
      <c r="GS3" s="25"/>
      <c r="GT3" s="25"/>
      <c r="GU3" s="25"/>
      <c r="GV3" s="25"/>
      <c r="GW3" s="25"/>
      <c r="GX3" s="25"/>
      <c r="GY3" s="25"/>
      <c r="GZ3" s="25"/>
      <c r="HA3" s="25"/>
      <c r="HB3" s="25"/>
      <c r="HC3" s="25"/>
      <c r="HD3" s="25"/>
      <c r="HE3" s="25"/>
      <c r="HF3" s="25"/>
      <c r="HG3" s="25"/>
      <c r="HH3" s="25"/>
      <c r="HI3" s="25"/>
      <c r="HJ3" s="25"/>
      <c r="HK3" s="25"/>
      <c r="HL3" s="25"/>
      <c r="HM3" s="25"/>
      <c r="HN3" s="25"/>
      <c r="HO3" s="25"/>
      <c r="HP3" s="25"/>
      <c r="HQ3" s="25"/>
      <c r="HR3" s="25"/>
      <c r="HS3" s="25"/>
      <c r="HT3" s="25"/>
      <c r="HU3" s="25"/>
      <c r="HV3" s="25"/>
      <c r="HW3" s="25"/>
      <c r="HX3" s="25"/>
      <c r="HY3" s="25"/>
      <c r="HZ3" s="25"/>
      <c r="IA3" s="25"/>
      <c r="IB3" s="25"/>
      <c r="IC3" s="25"/>
      <c r="ID3" s="25"/>
      <c r="IE3" s="25"/>
      <c r="IF3" s="25"/>
      <c r="IG3" s="25"/>
      <c r="IH3" s="25"/>
      <c r="II3" s="25"/>
      <c r="IJ3" s="25"/>
      <c r="IK3" s="25"/>
      <c r="IL3" s="25"/>
      <c r="IM3" s="25"/>
      <c r="IN3" s="25"/>
      <c r="IO3" s="25"/>
      <c r="IP3" s="25"/>
      <c r="IQ3" s="25"/>
      <c r="IR3" s="25"/>
      <c r="IS3" s="25"/>
      <c r="IT3" s="25"/>
      <c r="IU3" s="25"/>
      <c r="IV3" s="25"/>
    </row>
    <row r="4" spans="1:256" ht="70.5">
      <c r="A4" s="146" t="s">
        <v>48</v>
      </c>
      <c r="B4" s="146"/>
      <c r="C4" s="146"/>
      <c r="D4" s="146"/>
      <c r="E4" s="146"/>
      <c r="F4" s="120"/>
      <c r="G4" s="120"/>
      <c r="H4" s="147" t="s">
        <v>49</v>
      </c>
      <c r="I4" s="147"/>
      <c r="J4" s="147"/>
      <c r="K4" s="147"/>
      <c r="L4" s="147"/>
      <c r="M4" s="147"/>
      <c r="N4" s="123"/>
      <c r="O4" s="23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0"/>
      <c r="AX4" s="20"/>
      <c r="AY4" s="20"/>
      <c r="AZ4" s="20"/>
      <c r="BA4" s="20"/>
      <c r="BB4" s="20"/>
      <c r="BC4" s="20"/>
      <c r="BD4" s="20"/>
      <c r="BE4" s="20"/>
      <c r="BF4" s="20"/>
      <c r="BG4" s="20"/>
      <c r="BH4" s="20"/>
      <c r="BI4" s="20"/>
      <c r="BJ4" s="20"/>
      <c r="BK4" s="20"/>
      <c r="BL4" s="20"/>
      <c r="BM4" s="20"/>
      <c r="BN4" s="20"/>
      <c r="BO4" s="20"/>
      <c r="BP4" s="20"/>
      <c r="BQ4" s="20"/>
      <c r="BR4" s="20"/>
      <c r="BS4" s="20"/>
      <c r="BT4" s="20"/>
      <c r="BU4" s="20"/>
      <c r="BV4" s="20"/>
      <c r="BW4" s="20"/>
      <c r="BX4" s="20"/>
      <c r="BY4" s="20"/>
      <c r="BZ4" s="20"/>
      <c r="CA4" s="20"/>
      <c r="CB4" s="20"/>
      <c r="CC4" s="20"/>
      <c r="CD4" s="20"/>
      <c r="CE4" s="20"/>
      <c r="CF4" s="20"/>
      <c r="CG4" s="20"/>
      <c r="CH4" s="20"/>
      <c r="CI4" s="20"/>
      <c r="CJ4" s="20"/>
      <c r="CK4" s="20"/>
      <c r="CL4" s="20"/>
      <c r="CM4" s="20"/>
      <c r="CN4" s="20"/>
      <c r="CO4" s="20"/>
      <c r="CP4" s="20"/>
      <c r="CQ4" s="20"/>
      <c r="CR4" s="20"/>
      <c r="CS4" s="20"/>
      <c r="CT4" s="20"/>
      <c r="CU4" s="20"/>
      <c r="CV4" s="20"/>
      <c r="CW4" s="20"/>
      <c r="CX4" s="20"/>
      <c r="CY4" s="20"/>
      <c r="CZ4" s="20"/>
      <c r="DA4" s="20"/>
      <c r="DB4" s="20"/>
      <c r="DC4" s="20"/>
      <c r="DD4" s="20"/>
      <c r="DE4" s="20"/>
      <c r="DF4" s="20"/>
      <c r="DG4" s="20"/>
      <c r="DH4" s="20"/>
      <c r="DI4" s="20"/>
      <c r="DJ4" s="20"/>
      <c r="DK4" s="20"/>
      <c r="DL4" s="20"/>
      <c r="DM4" s="20"/>
      <c r="DN4" s="20"/>
      <c r="DO4" s="20"/>
      <c r="DP4" s="20"/>
      <c r="DQ4" s="20"/>
      <c r="DR4" s="20"/>
      <c r="DS4" s="20"/>
      <c r="DT4" s="20"/>
      <c r="DU4" s="20"/>
      <c r="DV4" s="20"/>
      <c r="DW4" s="20"/>
      <c r="DX4" s="19"/>
      <c r="DY4" s="19"/>
      <c r="DZ4" s="19"/>
      <c r="EA4" s="20"/>
      <c r="EB4" s="20"/>
      <c r="EC4" s="20"/>
      <c r="ED4" s="20"/>
      <c r="EE4" s="20"/>
      <c r="EF4" s="20"/>
      <c r="EG4" s="20"/>
      <c r="EH4" s="20"/>
      <c r="EI4" s="20"/>
      <c r="EJ4" s="20"/>
      <c r="EK4" s="20"/>
      <c r="EL4" s="20"/>
      <c r="EM4" s="20"/>
      <c r="EN4" s="20"/>
      <c r="EO4" s="20"/>
      <c r="EP4" s="20"/>
      <c r="EQ4" s="20"/>
      <c r="ER4" s="21"/>
      <c r="ES4" s="21"/>
      <c r="ET4" s="21"/>
      <c r="EU4" s="21"/>
      <c r="EV4" s="21"/>
      <c r="EW4" s="20"/>
      <c r="EX4" s="20"/>
      <c r="EY4" s="20"/>
      <c r="EZ4" s="20"/>
      <c r="FA4" s="20"/>
      <c r="FB4" s="20"/>
      <c r="FC4" s="20"/>
      <c r="FD4" s="25"/>
      <c r="FE4" s="25" t="s">
        <v>3</v>
      </c>
      <c r="FF4" s="25"/>
      <c r="FG4" s="25"/>
      <c r="FH4" s="25"/>
      <c r="FI4" s="25"/>
      <c r="FJ4" s="25"/>
      <c r="FK4" s="25"/>
      <c r="FL4" s="25"/>
      <c r="FM4" s="25"/>
      <c r="FN4" s="25"/>
      <c r="FO4" s="25"/>
      <c r="FP4" s="25"/>
      <c r="FQ4" s="25"/>
      <c r="FR4" s="25"/>
      <c r="FS4" s="25"/>
      <c r="FT4" s="25"/>
      <c r="FU4" s="25"/>
      <c r="FV4" s="25"/>
      <c r="FW4" s="25"/>
      <c r="FX4" s="25"/>
      <c r="FY4" s="25"/>
      <c r="FZ4" s="25"/>
      <c r="GA4" s="25" t="s">
        <v>4</v>
      </c>
      <c r="GB4" s="25"/>
      <c r="GC4" s="25"/>
      <c r="GD4" s="25"/>
      <c r="GE4" s="25"/>
      <c r="GF4" s="25"/>
      <c r="GG4" s="25"/>
      <c r="GH4" s="25"/>
      <c r="GI4" s="25"/>
      <c r="GJ4" s="25"/>
      <c r="GK4" s="25"/>
      <c r="GL4" s="25"/>
      <c r="GM4" s="25"/>
      <c r="GN4" s="25"/>
      <c r="GO4" s="25"/>
      <c r="GP4" s="25"/>
      <c r="GQ4" s="25"/>
      <c r="GR4" s="25"/>
      <c r="GS4" s="25"/>
      <c r="GT4" s="25"/>
      <c r="GU4" s="25"/>
      <c r="GV4" s="25"/>
      <c r="GW4" s="25"/>
      <c r="GX4" s="25" t="s">
        <v>5</v>
      </c>
      <c r="GY4" s="25"/>
      <c r="GZ4" s="25"/>
      <c r="HA4" s="25"/>
      <c r="HB4" s="25"/>
      <c r="HC4" s="25"/>
      <c r="HD4" s="25"/>
      <c r="HE4" s="25"/>
      <c r="HF4" s="25"/>
      <c r="HG4" s="25"/>
      <c r="HH4" s="25"/>
      <c r="HI4" s="25"/>
      <c r="HJ4" s="25"/>
      <c r="HK4" s="25"/>
      <c r="HL4" s="25"/>
      <c r="HM4" s="25"/>
      <c r="HN4" s="25"/>
      <c r="HO4" s="25"/>
      <c r="HP4" s="25"/>
      <c r="HQ4" s="25"/>
      <c r="HR4" s="25"/>
      <c r="HS4" s="25"/>
      <c r="HT4" s="25"/>
      <c r="HU4" s="25" t="s">
        <v>6</v>
      </c>
      <c r="HV4" s="25"/>
      <c r="HW4" s="25"/>
      <c r="HX4" s="25"/>
      <c r="HY4" s="25"/>
      <c r="HZ4" s="25"/>
      <c r="IA4" s="25"/>
      <c r="IB4" s="25"/>
      <c r="IC4" s="25"/>
      <c r="ID4" s="25"/>
      <c r="IE4" s="25"/>
      <c r="IF4" s="25"/>
      <c r="IG4" s="25"/>
      <c r="IH4" s="25"/>
      <c r="II4" s="25"/>
      <c r="IJ4" s="25"/>
      <c r="IK4" s="25"/>
      <c r="IL4" s="25"/>
      <c r="IM4" s="25"/>
      <c r="IN4" s="25"/>
      <c r="IO4" s="25"/>
      <c r="IP4" s="25"/>
      <c r="IQ4" s="25"/>
      <c r="IR4" s="26"/>
      <c r="IS4" s="25"/>
      <c r="IT4" s="25"/>
      <c r="IU4" s="25"/>
      <c r="IV4" s="20"/>
    </row>
    <row r="5" spans="1:256" ht="69">
      <c r="A5" s="144" t="s">
        <v>53</v>
      </c>
      <c r="B5" s="144"/>
      <c r="C5" s="144"/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9"/>
      <c r="O5" s="19"/>
      <c r="P5" s="23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  <c r="AY5" s="20"/>
      <c r="AZ5" s="20"/>
      <c r="BA5" s="20"/>
      <c r="BB5" s="20"/>
      <c r="BC5" s="20"/>
      <c r="BD5" s="20"/>
      <c r="BE5" s="20"/>
      <c r="BF5" s="20"/>
      <c r="BG5" s="20"/>
      <c r="BH5" s="20"/>
      <c r="BI5" s="20"/>
      <c r="BJ5" s="20"/>
      <c r="BK5" s="20"/>
      <c r="BL5" s="20"/>
      <c r="BM5" s="20"/>
      <c r="BN5" s="20"/>
      <c r="BO5" s="20"/>
      <c r="BP5" s="20"/>
      <c r="BQ5" s="20"/>
      <c r="BR5" s="20"/>
      <c r="BS5" s="20"/>
      <c r="BT5" s="20"/>
      <c r="BU5" s="20"/>
      <c r="BV5" s="20"/>
      <c r="BW5" s="20"/>
      <c r="BX5" s="20"/>
      <c r="BY5" s="20"/>
      <c r="BZ5" s="20"/>
      <c r="CA5" s="20"/>
      <c r="CB5" s="20"/>
      <c r="CC5" s="20"/>
      <c r="CD5" s="20"/>
      <c r="CE5" s="20"/>
      <c r="CF5" s="20"/>
      <c r="CG5" s="20"/>
      <c r="CH5" s="20"/>
      <c r="CI5" s="20"/>
      <c r="CJ5" s="20"/>
      <c r="CK5" s="20"/>
      <c r="CL5" s="20"/>
      <c r="CM5" s="20"/>
      <c r="CN5" s="20"/>
      <c r="CO5" s="20"/>
      <c r="CP5" s="20"/>
      <c r="CQ5" s="20"/>
      <c r="CR5" s="20"/>
      <c r="CS5" s="20"/>
      <c r="CT5" s="20"/>
      <c r="CU5" s="20"/>
      <c r="CV5" s="20"/>
      <c r="CW5" s="20"/>
      <c r="CX5" s="20"/>
      <c r="CY5" s="20"/>
      <c r="CZ5" s="20"/>
      <c r="DA5" s="20"/>
      <c r="DB5" s="20"/>
      <c r="DC5" s="20"/>
      <c r="DD5" s="20"/>
      <c r="DE5" s="20"/>
      <c r="DF5" s="20"/>
      <c r="DG5" s="20"/>
      <c r="DH5" s="20"/>
      <c r="DI5" s="20"/>
      <c r="DJ5" s="20"/>
      <c r="DK5" s="20"/>
      <c r="DL5" s="20"/>
      <c r="DM5" s="20"/>
      <c r="DN5" s="20"/>
      <c r="DO5" s="20"/>
      <c r="DP5" s="20"/>
      <c r="DQ5" s="20"/>
      <c r="DR5" s="20"/>
      <c r="DS5" s="20"/>
      <c r="DT5" s="20"/>
      <c r="DU5" s="20"/>
      <c r="DV5" s="20"/>
      <c r="DW5" s="20"/>
      <c r="DX5" s="20"/>
      <c r="DY5" s="19"/>
      <c r="DZ5" s="19"/>
      <c r="EA5" s="19"/>
      <c r="EB5" s="20"/>
      <c r="EC5" s="20"/>
      <c r="ED5" s="20"/>
      <c r="EE5" s="20"/>
      <c r="EF5" s="20"/>
      <c r="EG5" s="20"/>
      <c r="EH5" s="20"/>
      <c r="EI5" s="20"/>
      <c r="EJ5" s="20"/>
      <c r="EK5" s="20"/>
      <c r="EL5" s="20"/>
      <c r="EM5" s="20"/>
      <c r="EN5" s="20"/>
      <c r="EO5" s="20"/>
      <c r="EP5" s="20"/>
      <c r="EQ5" s="20"/>
      <c r="ER5" s="20"/>
      <c r="ES5" s="21"/>
      <c r="ET5" s="21"/>
      <c r="EU5" s="21"/>
      <c r="EV5" s="21"/>
      <c r="EW5" s="21"/>
      <c r="EX5" s="20"/>
      <c r="EY5" s="20"/>
      <c r="EZ5" s="20"/>
      <c r="FA5" s="20"/>
      <c r="FB5" s="20"/>
      <c r="FC5" s="20"/>
      <c r="FD5" s="20"/>
      <c r="FE5" s="25"/>
      <c r="FF5" s="25"/>
      <c r="FG5" s="25"/>
      <c r="FH5" s="25"/>
      <c r="FI5" s="25"/>
      <c r="FJ5" s="25"/>
      <c r="FK5" s="25"/>
      <c r="FL5" s="25"/>
      <c r="FM5" s="25"/>
      <c r="FN5" s="25"/>
      <c r="FO5" s="25"/>
      <c r="FP5" s="25"/>
      <c r="FQ5" s="25"/>
      <c r="FR5" s="25"/>
      <c r="FS5" s="25"/>
      <c r="FT5" s="25"/>
      <c r="FU5" s="25"/>
      <c r="FV5" s="25"/>
      <c r="FW5" s="25"/>
      <c r="FX5" s="25"/>
      <c r="FY5" s="25"/>
      <c r="FZ5" s="25"/>
      <c r="GA5" s="25"/>
      <c r="GB5" s="25"/>
      <c r="GC5" s="25"/>
      <c r="GD5" s="25"/>
      <c r="GE5" s="25"/>
      <c r="GF5" s="25"/>
      <c r="GG5" s="25"/>
      <c r="GH5" s="25"/>
      <c r="GI5" s="25"/>
      <c r="GJ5" s="25"/>
      <c r="GK5" s="25"/>
      <c r="GL5" s="25"/>
      <c r="GM5" s="25"/>
      <c r="GN5" s="25"/>
      <c r="GO5" s="25"/>
      <c r="GP5" s="25"/>
      <c r="GQ5" s="25"/>
      <c r="GR5" s="25"/>
      <c r="GS5" s="25"/>
      <c r="GT5" s="25"/>
      <c r="GU5" s="25"/>
      <c r="GV5" s="25"/>
      <c r="GW5" s="25"/>
      <c r="GX5" s="25"/>
      <c r="GY5" s="25"/>
      <c r="GZ5" s="25"/>
      <c r="HA5" s="25"/>
      <c r="HB5" s="25"/>
      <c r="HC5" s="25"/>
      <c r="HD5" s="25"/>
      <c r="HE5" s="25"/>
      <c r="HF5" s="25"/>
      <c r="HG5" s="25"/>
      <c r="HH5" s="25"/>
      <c r="HI5" s="25"/>
      <c r="HJ5" s="25"/>
      <c r="HK5" s="25"/>
      <c r="HL5" s="25"/>
      <c r="HM5" s="25"/>
      <c r="HN5" s="25"/>
      <c r="HO5" s="25"/>
      <c r="HP5" s="25"/>
      <c r="HQ5" s="25"/>
      <c r="HR5" s="25"/>
      <c r="HS5" s="25"/>
      <c r="HT5" s="25"/>
      <c r="HU5" s="25"/>
      <c r="HV5" s="25"/>
      <c r="HW5" s="25"/>
      <c r="HX5" s="25"/>
      <c r="HY5" s="25"/>
      <c r="HZ5" s="25"/>
      <c r="IA5" s="25"/>
      <c r="IB5" s="25"/>
      <c r="IC5" s="25"/>
      <c r="ID5" s="25"/>
      <c r="IE5" s="25"/>
      <c r="IF5" s="25"/>
      <c r="IG5" s="25"/>
      <c r="IH5" s="25"/>
      <c r="II5" s="25"/>
      <c r="IJ5" s="25"/>
      <c r="IK5" s="25"/>
      <c r="IL5" s="25"/>
      <c r="IM5" s="25"/>
      <c r="IN5" s="25"/>
      <c r="IO5" s="25"/>
      <c r="IP5" s="25"/>
      <c r="IQ5" s="25"/>
      <c r="IR5" s="25"/>
      <c r="IS5" s="26"/>
      <c r="IT5" s="25"/>
      <c r="IU5" s="25"/>
      <c r="IV5" s="25"/>
    </row>
    <row r="6" spans="1:256" ht="69">
      <c r="A6" s="142" t="s">
        <v>118</v>
      </c>
      <c r="B6" s="142"/>
      <c r="C6" s="142"/>
      <c r="D6" s="142"/>
      <c r="E6" s="142"/>
      <c r="F6" s="142"/>
      <c r="G6" s="142"/>
      <c r="H6" s="142"/>
      <c r="I6" s="142"/>
      <c r="J6" s="142"/>
      <c r="K6" s="142"/>
      <c r="L6" s="142"/>
      <c r="M6" s="142"/>
      <c r="N6" s="27"/>
      <c r="O6" s="19"/>
      <c r="P6" s="28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  <c r="AY6" s="20"/>
      <c r="AZ6" s="20"/>
      <c r="BA6" s="20"/>
      <c r="BB6" s="20"/>
      <c r="BC6" s="20"/>
      <c r="BD6" s="20"/>
      <c r="BE6" s="20"/>
      <c r="BF6" s="20"/>
      <c r="BG6" s="20"/>
      <c r="BH6" s="20"/>
      <c r="BI6" s="20"/>
      <c r="BJ6" s="20"/>
      <c r="BK6" s="20"/>
      <c r="BL6" s="20"/>
      <c r="BM6" s="20"/>
      <c r="BN6" s="20"/>
      <c r="BO6" s="20"/>
      <c r="BP6" s="20"/>
      <c r="BQ6" s="20"/>
      <c r="BR6" s="20"/>
      <c r="BS6" s="20"/>
      <c r="BT6" s="20"/>
      <c r="BU6" s="20"/>
      <c r="BV6" s="20"/>
      <c r="BW6" s="20"/>
      <c r="BX6" s="20"/>
      <c r="BY6" s="20"/>
      <c r="BZ6" s="20"/>
      <c r="CA6" s="20"/>
      <c r="CB6" s="20"/>
      <c r="CC6" s="20"/>
      <c r="CD6" s="20"/>
      <c r="CE6" s="20"/>
      <c r="CF6" s="20"/>
      <c r="CG6" s="20"/>
      <c r="CH6" s="20"/>
      <c r="CI6" s="20"/>
      <c r="CJ6" s="20"/>
      <c r="CK6" s="20"/>
      <c r="CL6" s="20"/>
      <c r="CM6" s="20"/>
      <c r="CN6" s="20"/>
      <c r="CO6" s="20"/>
      <c r="CP6" s="20"/>
      <c r="CQ6" s="20"/>
      <c r="CR6" s="20"/>
      <c r="CS6" s="20"/>
      <c r="CT6" s="20"/>
      <c r="CU6" s="20"/>
      <c r="CV6" s="20"/>
      <c r="CW6" s="20"/>
      <c r="CX6" s="20"/>
      <c r="CY6" s="20"/>
      <c r="CZ6" s="20"/>
      <c r="DA6" s="20"/>
      <c r="DB6" s="20"/>
      <c r="DC6" s="20"/>
      <c r="DD6" s="20"/>
      <c r="DE6" s="20"/>
      <c r="DF6" s="20"/>
      <c r="DG6" s="20"/>
      <c r="DH6" s="20"/>
      <c r="DI6" s="20"/>
      <c r="DJ6" s="20"/>
      <c r="DK6" s="20"/>
      <c r="DL6" s="20"/>
      <c r="DM6" s="20"/>
      <c r="DN6" s="20"/>
      <c r="DO6" s="20"/>
      <c r="DP6" s="20"/>
      <c r="DQ6" s="20"/>
      <c r="DR6" s="20"/>
      <c r="DS6" s="20"/>
      <c r="DT6" s="20"/>
      <c r="DU6" s="20"/>
      <c r="DV6" s="20"/>
      <c r="DW6" s="20"/>
      <c r="DX6" s="20"/>
      <c r="DY6" s="19"/>
      <c r="DZ6" s="19"/>
      <c r="EA6" s="19"/>
      <c r="EB6" s="20"/>
      <c r="EC6" s="20"/>
      <c r="ED6" s="20"/>
      <c r="EE6" s="20"/>
      <c r="EF6" s="20"/>
      <c r="EG6" s="20"/>
      <c r="EH6" s="20"/>
      <c r="EI6" s="20"/>
      <c r="EJ6" s="20"/>
      <c r="EK6" s="20"/>
      <c r="EL6" s="20"/>
      <c r="EM6" s="20"/>
      <c r="EN6" s="20"/>
      <c r="EO6" s="20"/>
      <c r="EP6" s="20"/>
      <c r="EQ6" s="20"/>
      <c r="ER6" s="20"/>
      <c r="ES6" s="21"/>
      <c r="ET6" s="21"/>
      <c r="EU6" s="21"/>
      <c r="EV6" s="21"/>
      <c r="EW6" s="21"/>
      <c r="EX6" s="20"/>
      <c r="EY6" s="20"/>
      <c r="EZ6" s="20"/>
      <c r="FA6" s="20"/>
      <c r="FB6" s="20"/>
      <c r="FC6" s="20"/>
      <c r="FD6" s="20"/>
      <c r="FE6" s="25">
        <v>1</v>
      </c>
      <c r="FF6" s="25">
        <v>2</v>
      </c>
      <c r="FG6" s="25">
        <v>3</v>
      </c>
      <c r="FH6" s="25">
        <v>4</v>
      </c>
      <c r="FI6" s="25">
        <v>5</v>
      </c>
      <c r="FJ6" s="25">
        <v>6</v>
      </c>
      <c r="FK6" s="25">
        <v>7</v>
      </c>
      <c r="FL6" s="25">
        <v>8</v>
      </c>
      <c r="FM6" s="25">
        <v>9</v>
      </c>
      <c r="FN6" s="25">
        <v>10</v>
      </c>
      <c r="FO6" s="25">
        <v>11</v>
      </c>
      <c r="FP6" s="25">
        <v>12</v>
      </c>
      <c r="FQ6" s="25">
        <v>13</v>
      </c>
      <c r="FR6" s="25">
        <v>14</v>
      </c>
      <c r="FS6" s="25">
        <v>15</v>
      </c>
      <c r="FT6" s="25">
        <v>16</v>
      </c>
      <c r="FU6" s="25">
        <v>17</v>
      </c>
      <c r="FV6" s="25">
        <v>18</v>
      </c>
      <c r="FW6" s="25">
        <v>19</v>
      </c>
      <c r="FX6" s="25">
        <v>20</v>
      </c>
      <c r="FY6" s="25">
        <v>21</v>
      </c>
      <c r="FZ6" s="25" t="s">
        <v>1</v>
      </c>
      <c r="GA6" s="25" t="s">
        <v>15</v>
      </c>
      <c r="GB6" s="25">
        <v>1</v>
      </c>
      <c r="GC6" s="25">
        <v>2</v>
      </c>
      <c r="GD6" s="25">
        <v>3</v>
      </c>
      <c r="GE6" s="25">
        <v>4</v>
      </c>
      <c r="GF6" s="25">
        <v>5</v>
      </c>
      <c r="GG6" s="25">
        <v>6</v>
      </c>
      <c r="GH6" s="25">
        <v>7</v>
      </c>
      <c r="GI6" s="25">
        <v>8</v>
      </c>
      <c r="GJ6" s="25">
        <v>9</v>
      </c>
      <c r="GK6" s="25">
        <v>10</v>
      </c>
      <c r="GL6" s="25">
        <v>11</v>
      </c>
      <c r="GM6" s="25">
        <v>12</v>
      </c>
      <c r="GN6" s="25">
        <v>13</v>
      </c>
      <c r="GO6" s="25">
        <v>14</v>
      </c>
      <c r="GP6" s="25">
        <v>15</v>
      </c>
      <c r="GQ6" s="25">
        <v>16</v>
      </c>
      <c r="GR6" s="25">
        <v>17</v>
      </c>
      <c r="GS6" s="25">
        <v>18</v>
      </c>
      <c r="GT6" s="25">
        <v>19</v>
      </c>
      <c r="GU6" s="25">
        <v>20</v>
      </c>
      <c r="GV6" s="25">
        <v>21</v>
      </c>
      <c r="GW6" s="25" t="s">
        <v>2</v>
      </c>
      <c r="GX6" s="25" t="s">
        <v>14</v>
      </c>
      <c r="GY6" s="25">
        <v>1</v>
      </c>
      <c r="GZ6" s="25">
        <v>2</v>
      </c>
      <c r="HA6" s="25">
        <v>3</v>
      </c>
      <c r="HB6" s="25">
        <v>4</v>
      </c>
      <c r="HC6" s="25">
        <v>5</v>
      </c>
      <c r="HD6" s="25">
        <v>6</v>
      </c>
      <c r="HE6" s="25">
        <v>7</v>
      </c>
      <c r="HF6" s="25">
        <v>8</v>
      </c>
      <c r="HG6" s="25">
        <v>9</v>
      </c>
      <c r="HH6" s="25">
        <v>10</v>
      </c>
      <c r="HI6" s="25">
        <v>11</v>
      </c>
      <c r="HJ6" s="25">
        <v>12</v>
      </c>
      <c r="HK6" s="25">
        <v>13</v>
      </c>
      <c r="HL6" s="25">
        <v>14</v>
      </c>
      <c r="HM6" s="25">
        <v>15</v>
      </c>
      <c r="HN6" s="25">
        <v>16</v>
      </c>
      <c r="HO6" s="25">
        <v>17</v>
      </c>
      <c r="HP6" s="25">
        <v>18</v>
      </c>
      <c r="HQ6" s="25">
        <v>19</v>
      </c>
      <c r="HR6" s="25">
        <v>20</v>
      </c>
      <c r="HS6" s="25">
        <v>21</v>
      </c>
      <c r="HT6" s="25" t="s">
        <v>1</v>
      </c>
      <c r="HU6" s="25" t="s">
        <v>13</v>
      </c>
      <c r="HV6" s="25">
        <v>1</v>
      </c>
      <c r="HW6" s="25">
        <v>2</v>
      </c>
      <c r="HX6" s="25">
        <v>3</v>
      </c>
      <c r="HY6" s="25">
        <v>4</v>
      </c>
      <c r="HZ6" s="25">
        <v>5</v>
      </c>
      <c r="IA6" s="25">
        <v>6</v>
      </c>
      <c r="IB6" s="25">
        <v>7</v>
      </c>
      <c r="IC6" s="25">
        <v>8</v>
      </c>
      <c r="ID6" s="25">
        <v>9</v>
      </c>
      <c r="IE6" s="25">
        <v>10</v>
      </c>
      <c r="IF6" s="25">
        <v>11</v>
      </c>
      <c r="IG6" s="25">
        <v>12</v>
      </c>
      <c r="IH6" s="25">
        <v>13</v>
      </c>
      <c r="II6" s="25">
        <v>14</v>
      </c>
      <c r="IJ6" s="25">
        <v>15</v>
      </c>
      <c r="IK6" s="25">
        <v>16</v>
      </c>
      <c r="IL6" s="25">
        <v>17</v>
      </c>
      <c r="IM6" s="25">
        <v>18</v>
      </c>
      <c r="IN6" s="25">
        <v>19</v>
      </c>
      <c r="IO6" s="25">
        <v>20</v>
      </c>
      <c r="IP6" s="25">
        <v>21</v>
      </c>
      <c r="IQ6" s="25" t="s">
        <v>1</v>
      </c>
      <c r="IR6" s="25" t="s">
        <v>13</v>
      </c>
      <c r="IS6" s="26">
        <f>COUNT(FE6:IR6)</f>
        <v>84</v>
      </c>
      <c r="IT6" s="25" t="s">
        <v>8</v>
      </c>
      <c r="IU6" s="25" t="s">
        <v>9</v>
      </c>
      <c r="IV6" s="29" t="s">
        <v>7</v>
      </c>
    </row>
    <row r="7" spans="1:256" ht="5.25" customHeight="1" thickBot="1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30"/>
      <c r="N7" s="27"/>
      <c r="O7" s="19"/>
      <c r="P7" s="28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  <c r="AY7" s="20"/>
      <c r="AZ7" s="20"/>
      <c r="BA7" s="20"/>
      <c r="BB7" s="20"/>
      <c r="BC7" s="20"/>
      <c r="BD7" s="20"/>
      <c r="BE7" s="20"/>
      <c r="BF7" s="20"/>
      <c r="BG7" s="20"/>
      <c r="BH7" s="20"/>
      <c r="BI7" s="20"/>
      <c r="BJ7" s="20"/>
      <c r="BK7" s="20"/>
      <c r="BL7" s="20"/>
      <c r="BM7" s="20"/>
      <c r="BN7" s="20"/>
      <c r="BO7" s="20"/>
      <c r="BP7" s="20"/>
      <c r="BQ7" s="20"/>
      <c r="BR7" s="20"/>
      <c r="BS7" s="20"/>
      <c r="BT7" s="20"/>
      <c r="BU7" s="20"/>
      <c r="BV7" s="20"/>
      <c r="BW7" s="20"/>
      <c r="BX7" s="20"/>
      <c r="BY7" s="20"/>
      <c r="BZ7" s="20"/>
      <c r="CA7" s="20"/>
      <c r="CB7" s="20"/>
      <c r="CC7" s="20"/>
      <c r="CD7" s="20"/>
      <c r="CE7" s="20"/>
      <c r="CF7" s="20"/>
      <c r="CG7" s="20"/>
      <c r="CH7" s="20"/>
      <c r="CI7" s="20"/>
      <c r="CJ7" s="20"/>
      <c r="CK7" s="20"/>
      <c r="CL7" s="20"/>
      <c r="CM7" s="20"/>
      <c r="CN7" s="20"/>
      <c r="CO7" s="20"/>
      <c r="CP7" s="20"/>
      <c r="CQ7" s="20"/>
      <c r="CR7" s="20"/>
      <c r="CS7" s="20"/>
      <c r="CT7" s="20"/>
      <c r="CU7" s="20"/>
      <c r="CV7" s="20"/>
      <c r="CW7" s="20"/>
      <c r="CX7" s="20"/>
      <c r="CY7" s="20"/>
      <c r="CZ7" s="20"/>
      <c r="DA7" s="20"/>
      <c r="DB7" s="20"/>
      <c r="DC7" s="20"/>
      <c r="DD7" s="20"/>
      <c r="DE7" s="20"/>
      <c r="DF7" s="20"/>
      <c r="DG7" s="20"/>
      <c r="DH7" s="20"/>
      <c r="DI7" s="20"/>
      <c r="DJ7" s="20"/>
      <c r="DK7" s="20"/>
      <c r="DL7" s="20"/>
      <c r="DM7" s="20"/>
      <c r="DN7" s="20"/>
      <c r="DO7" s="20"/>
      <c r="DP7" s="20"/>
      <c r="DQ7" s="20"/>
      <c r="DR7" s="20"/>
      <c r="DS7" s="20"/>
      <c r="DT7" s="20"/>
      <c r="DU7" s="20"/>
      <c r="DV7" s="20"/>
      <c r="DW7" s="20"/>
      <c r="DX7" s="20"/>
      <c r="DY7" s="19"/>
      <c r="DZ7" s="19"/>
      <c r="EA7" s="19"/>
      <c r="EB7" s="20"/>
      <c r="EC7" s="20"/>
      <c r="ED7" s="20"/>
      <c r="EE7" s="20"/>
      <c r="EF7" s="20"/>
      <c r="EG7" s="20"/>
      <c r="EH7" s="20"/>
      <c r="EI7" s="20"/>
      <c r="EJ7" s="20"/>
      <c r="EK7" s="20"/>
      <c r="EL7" s="20"/>
      <c r="EM7" s="20"/>
      <c r="EN7" s="20"/>
      <c r="EO7" s="20"/>
      <c r="EP7" s="20"/>
      <c r="EQ7" s="20"/>
      <c r="ER7" s="20"/>
      <c r="ES7" s="21"/>
      <c r="ET7" s="21"/>
      <c r="EU7" s="21"/>
      <c r="EV7" s="21"/>
      <c r="EW7" s="21"/>
      <c r="EX7" s="20"/>
      <c r="EY7" s="20"/>
      <c r="EZ7" s="20"/>
      <c r="FA7" s="20"/>
      <c r="FB7" s="20"/>
      <c r="FC7" s="20"/>
      <c r="FD7" s="20"/>
      <c r="FE7" s="25"/>
      <c r="FF7" s="25"/>
      <c r="FG7" s="25"/>
      <c r="FH7" s="25"/>
      <c r="FI7" s="25"/>
      <c r="FJ7" s="25"/>
      <c r="FK7" s="25"/>
      <c r="FL7" s="25"/>
      <c r="FM7" s="25"/>
      <c r="FN7" s="25"/>
      <c r="FO7" s="25"/>
      <c r="FP7" s="25"/>
      <c r="FQ7" s="25"/>
      <c r="FR7" s="25"/>
      <c r="FS7" s="25"/>
      <c r="FT7" s="25"/>
      <c r="FU7" s="25"/>
      <c r="FV7" s="25"/>
      <c r="FW7" s="25"/>
      <c r="FX7" s="25"/>
      <c r="FY7" s="25"/>
      <c r="FZ7" s="25"/>
      <c r="GA7" s="25"/>
      <c r="GB7" s="25"/>
      <c r="GC7" s="25"/>
      <c r="GD7" s="25"/>
      <c r="GE7" s="25"/>
      <c r="GF7" s="25"/>
      <c r="GG7" s="25"/>
      <c r="GH7" s="25"/>
      <c r="GI7" s="25"/>
      <c r="GJ7" s="25"/>
      <c r="GK7" s="25"/>
      <c r="GL7" s="25"/>
      <c r="GM7" s="25"/>
      <c r="GN7" s="25"/>
      <c r="GO7" s="25"/>
      <c r="GP7" s="25"/>
      <c r="GQ7" s="25"/>
      <c r="GR7" s="25"/>
      <c r="GS7" s="25"/>
      <c r="GT7" s="25"/>
      <c r="GU7" s="25"/>
      <c r="GV7" s="25"/>
      <c r="GW7" s="25"/>
      <c r="GX7" s="25"/>
      <c r="GY7" s="25"/>
      <c r="GZ7" s="25"/>
      <c r="HA7" s="25"/>
      <c r="HB7" s="25"/>
      <c r="HC7" s="25"/>
      <c r="HD7" s="25"/>
      <c r="HE7" s="25"/>
      <c r="HF7" s="25"/>
      <c r="HG7" s="25"/>
      <c r="HH7" s="25"/>
      <c r="HI7" s="25"/>
      <c r="HJ7" s="25"/>
      <c r="HK7" s="25"/>
      <c r="HL7" s="25"/>
      <c r="HM7" s="25"/>
      <c r="HN7" s="25"/>
      <c r="HO7" s="25"/>
      <c r="HP7" s="25"/>
      <c r="HQ7" s="25"/>
      <c r="HR7" s="25"/>
      <c r="HS7" s="25"/>
      <c r="HT7" s="25"/>
      <c r="HU7" s="25"/>
      <c r="HV7" s="25"/>
      <c r="HW7" s="25"/>
      <c r="HX7" s="25"/>
      <c r="HY7" s="25"/>
      <c r="HZ7" s="25"/>
      <c r="IA7" s="25"/>
      <c r="IB7" s="25"/>
      <c r="IC7" s="25"/>
      <c r="ID7" s="25"/>
      <c r="IE7" s="25"/>
      <c r="IF7" s="25"/>
      <c r="IG7" s="25"/>
      <c r="IH7" s="25"/>
      <c r="II7" s="25"/>
      <c r="IJ7" s="25"/>
      <c r="IK7" s="25"/>
      <c r="IL7" s="25"/>
      <c r="IM7" s="25"/>
      <c r="IN7" s="25"/>
      <c r="IO7" s="25"/>
      <c r="IP7" s="25"/>
      <c r="IQ7" s="25"/>
      <c r="IR7" s="25"/>
      <c r="IS7" s="26"/>
      <c r="IT7" s="25"/>
      <c r="IU7" s="25"/>
      <c r="IV7" s="29"/>
    </row>
    <row r="8" spans="1:256" ht="21.75" customHeight="1" thickBot="1">
      <c r="A8" s="130" t="s">
        <v>18</v>
      </c>
      <c r="B8" s="130" t="s">
        <v>24</v>
      </c>
      <c r="C8" s="133" t="s">
        <v>0</v>
      </c>
      <c r="D8" s="130" t="s">
        <v>29</v>
      </c>
      <c r="E8" s="136" t="s">
        <v>28</v>
      </c>
      <c r="F8" s="130" t="s">
        <v>19</v>
      </c>
      <c r="G8" s="130" t="s">
        <v>20</v>
      </c>
      <c r="H8" s="130" t="s">
        <v>23</v>
      </c>
      <c r="I8" s="143" t="s">
        <v>21</v>
      </c>
      <c r="J8" s="136"/>
      <c r="K8" s="138" t="s">
        <v>22</v>
      </c>
      <c r="L8" s="139"/>
      <c r="M8" s="130" t="s">
        <v>55</v>
      </c>
      <c r="N8" s="126" t="s">
        <v>10</v>
      </c>
      <c r="O8" s="19"/>
      <c r="P8" s="4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  <c r="AY8" s="20"/>
      <c r="AZ8" s="20"/>
      <c r="BA8" s="20"/>
      <c r="BB8" s="20"/>
      <c r="BC8" s="20"/>
      <c r="BD8" s="20"/>
      <c r="BE8" s="20"/>
      <c r="BF8" s="20"/>
      <c r="BG8" s="20"/>
      <c r="BH8" s="20"/>
      <c r="BI8" s="20"/>
      <c r="BJ8" s="20"/>
      <c r="BK8" s="20"/>
      <c r="BL8" s="20"/>
      <c r="BM8" s="20"/>
      <c r="BN8" s="20"/>
      <c r="BO8" s="20"/>
      <c r="BP8" s="20"/>
      <c r="BQ8" s="20"/>
      <c r="BR8" s="20"/>
      <c r="BS8" s="20"/>
      <c r="BT8" s="20"/>
      <c r="BU8" s="20"/>
      <c r="BV8" s="20"/>
      <c r="BW8" s="20"/>
      <c r="BX8" s="20"/>
      <c r="BY8" s="20"/>
      <c r="BZ8" s="20"/>
      <c r="CA8" s="20"/>
      <c r="CB8" s="20"/>
      <c r="CC8" s="20"/>
      <c r="CD8" s="20"/>
      <c r="CE8" s="20"/>
      <c r="CF8" s="20"/>
      <c r="CG8" s="20"/>
      <c r="CH8" s="20"/>
      <c r="CI8" s="20"/>
      <c r="CJ8" s="20"/>
      <c r="CK8" s="20"/>
      <c r="CL8" s="20"/>
      <c r="CM8" s="20"/>
      <c r="CN8" s="20"/>
      <c r="CO8" s="20"/>
      <c r="CP8" s="20"/>
      <c r="CQ8" s="20"/>
      <c r="CR8" s="20"/>
      <c r="CS8" s="20"/>
      <c r="CT8" s="20"/>
      <c r="CU8" s="20"/>
      <c r="CV8" s="20"/>
      <c r="CW8" s="20"/>
      <c r="CX8" s="20"/>
      <c r="CY8" s="20"/>
      <c r="CZ8" s="20"/>
      <c r="DA8" s="20"/>
      <c r="DB8" s="20"/>
      <c r="DC8" s="20"/>
      <c r="DD8" s="20"/>
      <c r="DE8" s="20"/>
      <c r="DF8" s="20"/>
      <c r="DG8" s="20"/>
      <c r="DH8" s="20"/>
      <c r="DI8" s="20"/>
      <c r="DJ8" s="20"/>
      <c r="DK8" s="20"/>
      <c r="DL8" s="20"/>
      <c r="DM8" s="20"/>
      <c r="DN8" s="20"/>
      <c r="DO8" s="20"/>
      <c r="DP8" s="20"/>
      <c r="DQ8" s="20"/>
      <c r="DR8" s="20"/>
      <c r="DS8" s="20"/>
      <c r="DT8" s="20"/>
      <c r="DU8" s="20"/>
      <c r="DV8" s="20"/>
      <c r="DW8" s="20"/>
      <c r="DX8" s="20"/>
      <c r="DY8" s="19"/>
      <c r="DZ8" s="19"/>
      <c r="EA8" s="19"/>
      <c r="EB8" s="20"/>
      <c r="EC8" s="20"/>
      <c r="ED8" s="20"/>
      <c r="EE8" s="20"/>
      <c r="EF8" s="20"/>
      <c r="EG8" s="20"/>
      <c r="EH8" s="20"/>
      <c r="EI8" s="20"/>
      <c r="EJ8" s="20"/>
      <c r="EK8" s="20"/>
      <c r="EL8" s="20"/>
      <c r="EM8" s="20"/>
      <c r="EN8" s="20"/>
      <c r="EO8" s="20"/>
      <c r="EP8" s="20"/>
      <c r="EQ8" s="20"/>
      <c r="ER8" s="20"/>
      <c r="ES8" s="21"/>
      <c r="ET8" s="21"/>
      <c r="EU8" s="21"/>
      <c r="EV8" s="21"/>
      <c r="EW8" s="21"/>
      <c r="EX8" s="20"/>
      <c r="EY8" s="20"/>
      <c r="EZ8" s="20"/>
      <c r="FA8" s="21"/>
      <c r="FB8" s="20"/>
      <c r="FC8" s="20"/>
      <c r="FD8" s="20"/>
      <c r="FE8" s="25"/>
      <c r="FF8" s="25"/>
      <c r="FG8" s="25"/>
      <c r="FH8" s="25"/>
      <c r="FI8" s="25"/>
      <c r="FJ8" s="25"/>
      <c r="FK8" s="25"/>
      <c r="FL8" s="25"/>
      <c r="FM8" s="25"/>
      <c r="FN8" s="25"/>
      <c r="FO8" s="25"/>
      <c r="FP8" s="25"/>
      <c r="FQ8" s="25"/>
      <c r="FR8" s="25"/>
      <c r="FS8" s="25"/>
      <c r="FT8" s="25"/>
      <c r="FU8" s="25"/>
      <c r="FV8" s="25"/>
      <c r="FW8" s="25"/>
      <c r="FX8" s="25"/>
      <c r="FY8" s="25"/>
      <c r="FZ8" s="25"/>
      <c r="GA8" s="25"/>
      <c r="GB8" s="25"/>
      <c r="GC8" s="25"/>
      <c r="GD8" s="25"/>
      <c r="GE8" s="25"/>
      <c r="GF8" s="25"/>
      <c r="GG8" s="25"/>
      <c r="GH8" s="25"/>
      <c r="GI8" s="25"/>
      <c r="GJ8" s="25"/>
      <c r="GK8" s="25"/>
      <c r="GL8" s="25"/>
      <c r="GM8" s="25"/>
      <c r="GN8" s="25"/>
      <c r="GO8" s="25"/>
      <c r="GP8" s="25"/>
      <c r="GQ8" s="25"/>
      <c r="GR8" s="25"/>
      <c r="GS8" s="25"/>
      <c r="GT8" s="25"/>
      <c r="GU8" s="25"/>
      <c r="GV8" s="25"/>
      <c r="GW8" s="25"/>
      <c r="GX8" s="25"/>
      <c r="GY8" s="25"/>
      <c r="GZ8" s="25"/>
      <c r="HA8" s="25"/>
      <c r="HB8" s="25"/>
      <c r="HC8" s="25"/>
      <c r="HD8" s="25"/>
      <c r="HE8" s="25"/>
      <c r="HF8" s="25"/>
      <c r="HG8" s="25"/>
      <c r="HH8" s="25"/>
      <c r="HI8" s="25"/>
      <c r="HJ8" s="25"/>
      <c r="HK8" s="25"/>
      <c r="HL8" s="25"/>
      <c r="HM8" s="25"/>
      <c r="HN8" s="25"/>
      <c r="HO8" s="25"/>
      <c r="HP8" s="25"/>
      <c r="HQ8" s="25"/>
      <c r="HR8" s="25"/>
      <c r="HS8" s="25"/>
      <c r="HT8" s="25"/>
      <c r="HU8" s="25"/>
      <c r="HV8" s="25"/>
      <c r="HW8" s="25"/>
      <c r="HX8" s="25"/>
      <c r="HY8" s="25"/>
      <c r="HZ8" s="25"/>
      <c r="IA8" s="25"/>
      <c r="IB8" s="25"/>
      <c r="IC8" s="25"/>
      <c r="ID8" s="25"/>
      <c r="IE8" s="25"/>
      <c r="IF8" s="25"/>
      <c r="IG8" s="25"/>
      <c r="IH8" s="25"/>
      <c r="II8" s="25"/>
      <c r="IJ8" s="25"/>
      <c r="IK8" s="25"/>
      <c r="IL8" s="25"/>
      <c r="IM8" s="25"/>
      <c r="IN8" s="25"/>
      <c r="IO8" s="25"/>
      <c r="IP8" s="25"/>
      <c r="IQ8" s="25"/>
      <c r="IR8" s="25"/>
      <c r="IS8" s="26"/>
      <c r="IT8" s="25"/>
      <c r="IU8" s="25"/>
      <c r="IV8" s="25"/>
    </row>
    <row r="9" spans="1:256" ht="9.75" customHeight="1">
      <c r="A9" s="131"/>
      <c r="B9" s="132"/>
      <c r="C9" s="134"/>
      <c r="D9" s="132"/>
      <c r="E9" s="137"/>
      <c r="F9" s="131"/>
      <c r="G9" s="132"/>
      <c r="H9" s="131"/>
      <c r="I9" s="140" t="s">
        <v>26</v>
      </c>
      <c r="J9" s="130" t="s">
        <v>54</v>
      </c>
      <c r="K9" s="140" t="s">
        <v>26</v>
      </c>
      <c r="L9" s="130" t="s">
        <v>54</v>
      </c>
      <c r="M9" s="131"/>
      <c r="N9" s="127"/>
      <c r="O9" s="19"/>
      <c r="P9" s="4"/>
      <c r="Q9" s="20"/>
      <c r="R9" s="20" t="s">
        <v>3</v>
      </c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 t="s">
        <v>4</v>
      </c>
      <c r="AO9" s="20"/>
      <c r="AP9" s="20"/>
      <c r="AQ9" s="20"/>
      <c r="AR9" s="20"/>
      <c r="AS9" s="20"/>
      <c r="AT9" s="20"/>
      <c r="AU9" s="20"/>
      <c r="AV9" s="20"/>
      <c r="AW9" s="20"/>
      <c r="AX9" s="20"/>
      <c r="AY9" s="20"/>
      <c r="AZ9" s="20"/>
      <c r="BA9" s="20"/>
      <c r="BB9" s="20"/>
      <c r="BC9" s="20"/>
      <c r="BD9" s="20"/>
      <c r="BE9" s="20"/>
      <c r="BF9" s="20"/>
      <c r="BG9" s="20"/>
      <c r="BH9" s="20"/>
      <c r="BI9" s="20"/>
      <c r="BJ9" s="20"/>
      <c r="BK9" s="20" t="s">
        <v>5</v>
      </c>
      <c r="BL9" s="20"/>
      <c r="BM9" s="20"/>
      <c r="BN9" s="20"/>
      <c r="BO9" s="20"/>
      <c r="BP9" s="20"/>
      <c r="BQ9" s="20"/>
      <c r="BR9" s="20"/>
      <c r="BS9" s="20"/>
      <c r="BT9" s="20"/>
      <c r="BU9" s="20"/>
      <c r="BV9" s="20"/>
      <c r="BW9" s="20"/>
      <c r="BX9" s="20"/>
      <c r="BY9" s="20"/>
      <c r="BZ9" s="20"/>
      <c r="CA9" s="20"/>
      <c r="CB9" s="20"/>
      <c r="CC9" s="20"/>
      <c r="CD9" s="20"/>
      <c r="CE9" s="20"/>
      <c r="CF9" s="20"/>
      <c r="CG9" s="20"/>
      <c r="CH9" s="20"/>
      <c r="CI9" s="20"/>
      <c r="CJ9" s="20"/>
      <c r="CK9" s="20"/>
      <c r="CL9" s="20"/>
      <c r="CM9" s="20"/>
      <c r="CN9" s="20"/>
      <c r="CO9" s="20"/>
      <c r="CP9" s="20"/>
      <c r="CQ9" s="20"/>
      <c r="CR9" s="20"/>
      <c r="CS9" s="20"/>
      <c r="CT9" s="20"/>
      <c r="CU9" s="20"/>
      <c r="CV9" s="20"/>
      <c r="CW9" s="20"/>
      <c r="CX9" s="20"/>
      <c r="CY9" s="20"/>
      <c r="CZ9" s="20"/>
      <c r="DA9" s="20"/>
      <c r="DB9" s="20" t="s">
        <v>6</v>
      </c>
      <c r="DC9" s="20"/>
      <c r="DD9" s="20"/>
      <c r="DE9" s="20"/>
      <c r="DF9" s="20"/>
      <c r="DG9" s="20"/>
      <c r="DH9" s="20"/>
      <c r="DI9" s="20"/>
      <c r="DJ9" s="20"/>
      <c r="DK9" s="20"/>
      <c r="DL9" s="20"/>
      <c r="DM9" s="20"/>
      <c r="DN9" s="20"/>
      <c r="DO9" s="20"/>
      <c r="DP9" s="20"/>
      <c r="DQ9" s="20"/>
      <c r="DR9" s="20"/>
      <c r="DS9" s="20"/>
      <c r="DT9" s="20"/>
      <c r="DU9" s="20"/>
      <c r="DV9" s="20"/>
      <c r="DW9" s="20"/>
      <c r="DX9" s="20"/>
      <c r="DY9" s="19"/>
      <c r="DZ9" s="19"/>
      <c r="EA9" s="19"/>
      <c r="EB9" s="20"/>
      <c r="EC9" s="20"/>
      <c r="ED9" s="20"/>
      <c r="EE9" s="20"/>
      <c r="EF9" s="20"/>
      <c r="EG9" s="20"/>
      <c r="EH9" s="20"/>
      <c r="EI9" s="20"/>
      <c r="EJ9" s="20"/>
      <c r="EK9" s="20"/>
      <c r="EL9" s="20"/>
      <c r="EM9" s="20"/>
      <c r="EN9" s="20"/>
      <c r="EO9" s="20"/>
      <c r="EP9" s="20"/>
      <c r="EQ9" s="20"/>
      <c r="ER9" s="20"/>
      <c r="ES9" s="21"/>
      <c r="ET9" s="21">
        <v>1</v>
      </c>
      <c r="EU9" s="21">
        <v>2</v>
      </c>
      <c r="EV9" s="21"/>
      <c r="EW9" s="21"/>
      <c r="EX9" s="20"/>
      <c r="EY9" s="20"/>
      <c r="EZ9" s="20"/>
      <c r="FA9" s="20"/>
      <c r="FB9" s="20"/>
      <c r="FC9" s="20"/>
      <c r="FD9" s="20"/>
      <c r="FE9" s="3"/>
      <c r="FF9" s="3"/>
      <c r="FG9" s="3"/>
      <c r="FH9" s="24"/>
      <c r="FI9" s="24"/>
      <c r="FJ9" s="24"/>
      <c r="FK9" s="24"/>
      <c r="FL9" s="25"/>
      <c r="FM9" s="25"/>
      <c r="FN9" s="25"/>
      <c r="FO9" s="25"/>
      <c r="FP9" s="25"/>
      <c r="FQ9" s="25" t="s">
        <v>12</v>
      </c>
      <c r="FR9" s="25"/>
      <c r="FS9" s="25"/>
      <c r="FT9" s="25"/>
      <c r="FU9" s="25"/>
      <c r="FV9" s="25"/>
      <c r="FW9" s="25"/>
      <c r="FX9" s="25"/>
      <c r="FY9" s="25"/>
      <c r="FZ9" s="25"/>
      <c r="GA9" s="25"/>
      <c r="GB9" s="25"/>
      <c r="GC9" s="25"/>
      <c r="GD9" s="25"/>
      <c r="GE9" s="25"/>
      <c r="GF9" s="25"/>
      <c r="GG9" s="25"/>
      <c r="GH9" s="25"/>
      <c r="GI9" s="25"/>
      <c r="GJ9" s="25"/>
      <c r="GK9" s="25"/>
      <c r="GL9" s="25"/>
      <c r="GM9" s="25"/>
      <c r="GN9" s="25"/>
      <c r="GO9" s="25"/>
      <c r="GP9" s="25"/>
      <c r="GQ9" s="25"/>
      <c r="GR9" s="25"/>
      <c r="GS9" s="25"/>
      <c r="GT9" s="25"/>
      <c r="GU9" s="25"/>
      <c r="GV9" s="25"/>
      <c r="GW9" s="25"/>
      <c r="GX9" s="25"/>
      <c r="GY9" s="25"/>
      <c r="GZ9" s="25"/>
      <c r="HA9" s="25"/>
      <c r="HB9" s="25"/>
      <c r="HC9" s="25"/>
      <c r="HD9" s="25"/>
      <c r="HE9" s="25"/>
      <c r="HF9" s="25"/>
      <c r="HG9" s="25"/>
      <c r="HH9" s="25"/>
      <c r="HI9" s="25"/>
      <c r="HJ9" s="25"/>
      <c r="HK9" s="25"/>
      <c r="HL9" s="25"/>
      <c r="HM9" s="25"/>
      <c r="HN9" s="25"/>
      <c r="HO9" s="25"/>
      <c r="HP9" s="25"/>
      <c r="HQ9" s="25"/>
      <c r="HR9" s="25"/>
      <c r="HS9" s="25"/>
      <c r="HT9" s="25"/>
      <c r="HU9" s="25"/>
      <c r="HV9" s="25"/>
      <c r="HW9" s="25"/>
      <c r="HX9" s="25"/>
      <c r="HY9" s="25"/>
      <c r="HZ9" s="25"/>
      <c r="IA9" s="25"/>
      <c r="IB9" s="25"/>
      <c r="IC9" s="25"/>
      <c r="ID9" s="25"/>
      <c r="IE9" s="25"/>
      <c r="IF9" s="25"/>
      <c r="IG9" s="25"/>
      <c r="IH9" s="25"/>
      <c r="II9" s="25"/>
      <c r="IJ9" s="25"/>
      <c r="IK9" s="25"/>
      <c r="IL9" s="25"/>
      <c r="IM9" s="25"/>
      <c r="IN9" s="25"/>
      <c r="IO9" s="25"/>
      <c r="IP9" s="25"/>
      <c r="IQ9" s="25"/>
      <c r="IR9" s="25"/>
      <c r="IS9" s="25"/>
      <c r="IT9" s="25"/>
      <c r="IU9" s="25"/>
      <c r="IV9" s="25"/>
    </row>
    <row r="10" spans="1:256" ht="77.25" customHeight="1" thickBot="1">
      <c r="A10" s="131"/>
      <c r="B10" s="132"/>
      <c r="C10" s="135"/>
      <c r="D10" s="132"/>
      <c r="E10" s="137"/>
      <c r="F10" s="131"/>
      <c r="G10" s="132"/>
      <c r="H10" s="131"/>
      <c r="I10" s="141"/>
      <c r="J10" s="131"/>
      <c r="K10" s="141"/>
      <c r="L10" s="131"/>
      <c r="M10" s="131"/>
      <c r="N10" s="128"/>
      <c r="O10" s="19"/>
      <c r="P10" s="5"/>
      <c r="Q10" s="20">
        <v>1</v>
      </c>
      <c r="R10" s="20">
        <v>2</v>
      </c>
      <c r="S10" s="20">
        <v>3</v>
      </c>
      <c r="T10" s="20">
        <v>4</v>
      </c>
      <c r="U10" s="20">
        <v>5</v>
      </c>
      <c r="V10" s="20">
        <v>6</v>
      </c>
      <c r="W10" s="20">
        <v>7</v>
      </c>
      <c r="X10" s="20">
        <v>8</v>
      </c>
      <c r="Y10" s="20">
        <v>9</v>
      </c>
      <c r="Z10" s="20">
        <v>10</v>
      </c>
      <c r="AA10" s="20">
        <v>11</v>
      </c>
      <c r="AB10" s="20">
        <v>12</v>
      </c>
      <c r="AC10" s="20">
        <v>13</v>
      </c>
      <c r="AD10" s="20">
        <v>14</v>
      </c>
      <c r="AE10" s="20">
        <v>15</v>
      </c>
      <c r="AF10" s="20">
        <v>16</v>
      </c>
      <c r="AG10" s="20">
        <v>17</v>
      </c>
      <c r="AH10" s="20">
        <v>18</v>
      </c>
      <c r="AI10" s="20">
        <v>19</v>
      </c>
      <c r="AJ10" s="20">
        <v>20</v>
      </c>
      <c r="AK10" s="20">
        <v>21</v>
      </c>
      <c r="AL10" s="20" t="s">
        <v>1</v>
      </c>
      <c r="AM10" s="20"/>
      <c r="AN10" s="20">
        <v>1</v>
      </c>
      <c r="AO10" s="20">
        <v>2</v>
      </c>
      <c r="AP10" s="20">
        <v>3</v>
      </c>
      <c r="AQ10" s="20">
        <v>4</v>
      </c>
      <c r="AR10" s="20">
        <v>5</v>
      </c>
      <c r="AS10" s="20">
        <v>6</v>
      </c>
      <c r="AT10" s="20">
        <v>7</v>
      </c>
      <c r="AU10" s="20">
        <v>8</v>
      </c>
      <c r="AV10" s="20">
        <v>9</v>
      </c>
      <c r="AW10" s="20">
        <v>10</v>
      </c>
      <c r="AX10" s="20">
        <v>11</v>
      </c>
      <c r="AY10" s="20">
        <v>12</v>
      </c>
      <c r="AZ10" s="20">
        <v>13</v>
      </c>
      <c r="BA10" s="20">
        <v>14</v>
      </c>
      <c r="BB10" s="20">
        <v>15</v>
      </c>
      <c r="BC10" s="20">
        <v>16</v>
      </c>
      <c r="BD10" s="20">
        <v>17</v>
      </c>
      <c r="BE10" s="20">
        <v>18</v>
      </c>
      <c r="BF10" s="20">
        <v>19</v>
      </c>
      <c r="BG10" s="20">
        <v>20</v>
      </c>
      <c r="BH10" s="20"/>
      <c r="BI10" s="20" t="s">
        <v>2</v>
      </c>
      <c r="BJ10" s="20"/>
      <c r="BK10" s="20">
        <v>1</v>
      </c>
      <c r="BL10" s="20">
        <v>2</v>
      </c>
      <c r="BM10" s="20">
        <v>3</v>
      </c>
      <c r="BN10" s="20">
        <v>4</v>
      </c>
      <c r="BO10" s="20">
        <v>5</v>
      </c>
      <c r="BP10" s="20">
        <v>6</v>
      </c>
      <c r="BQ10" s="20">
        <v>7</v>
      </c>
      <c r="BR10" s="20">
        <v>8</v>
      </c>
      <c r="BS10" s="20">
        <v>9</v>
      </c>
      <c r="BT10" s="20">
        <v>10</v>
      </c>
      <c r="BU10" s="20">
        <v>11</v>
      </c>
      <c r="BV10" s="20">
        <v>12</v>
      </c>
      <c r="BW10" s="20">
        <v>13</v>
      </c>
      <c r="BX10" s="20">
        <v>14</v>
      </c>
      <c r="BY10" s="20">
        <v>15</v>
      </c>
      <c r="BZ10" s="20">
        <v>16</v>
      </c>
      <c r="CA10" s="20">
        <v>17</v>
      </c>
      <c r="CB10" s="20">
        <v>18</v>
      </c>
      <c r="CC10" s="20">
        <v>19</v>
      </c>
      <c r="CD10" s="20">
        <v>20</v>
      </c>
      <c r="CE10" s="20">
        <v>21</v>
      </c>
      <c r="CF10" s="20">
        <v>22</v>
      </c>
      <c r="CG10" s="20">
        <v>23</v>
      </c>
      <c r="CH10" s="20">
        <v>24</v>
      </c>
      <c r="CI10" s="20">
        <v>25</v>
      </c>
      <c r="CJ10" s="20">
        <v>26</v>
      </c>
      <c r="CK10" s="20">
        <v>27</v>
      </c>
      <c r="CL10" s="20">
        <v>28</v>
      </c>
      <c r="CM10" s="20">
        <v>29</v>
      </c>
      <c r="CN10" s="20">
        <v>30</v>
      </c>
      <c r="CO10" s="20">
        <v>31</v>
      </c>
      <c r="CP10" s="20">
        <v>32</v>
      </c>
      <c r="CQ10" s="20">
        <v>33</v>
      </c>
      <c r="CR10" s="20">
        <v>34</v>
      </c>
      <c r="CS10" s="20">
        <v>35</v>
      </c>
      <c r="CT10" s="20">
        <v>36</v>
      </c>
      <c r="CU10" s="20">
        <v>37</v>
      </c>
      <c r="CV10" s="20">
        <v>38</v>
      </c>
      <c r="CW10" s="20">
        <v>39</v>
      </c>
      <c r="CX10" s="20">
        <v>40</v>
      </c>
      <c r="CY10" s="20"/>
      <c r="CZ10" s="20"/>
      <c r="DA10" s="20"/>
      <c r="DB10" s="20">
        <v>1</v>
      </c>
      <c r="DC10" s="20">
        <v>2</v>
      </c>
      <c r="DD10" s="20">
        <v>3</v>
      </c>
      <c r="DE10" s="20">
        <v>4</v>
      </c>
      <c r="DF10" s="20">
        <v>5</v>
      </c>
      <c r="DG10" s="20">
        <v>6</v>
      </c>
      <c r="DH10" s="20">
        <v>7</v>
      </c>
      <c r="DI10" s="20">
        <v>8</v>
      </c>
      <c r="DJ10" s="20">
        <v>9</v>
      </c>
      <c r="DK10" s="20">
        <v>10</v>
      </c>
      <c r="DL10" s="20">
        <v>11</v>
      </c>
      <c r="DM10" s="20">
        <v>12</v>
      </c>
      <c r="DN10" s="20">
        <v>13</v>
      </c>
      <c r="DO10" s="20">
        <v>14</v>
      </c>
      <c r="DP10" s="20">
        <v>15</v>
      </c>
      <c r="DQ10" s="20">
        <v>16</v>
      </c>
      <c r="DR10" s="20">
        <v>17</v>
      </c>
      <c r="DS10" s="20">
        <v>18</v>
      </c>
      <c r="DT10" s="20">
        <v>19</v>
      </c>
      <c r="DU10" s="20">
        <v>20</v>
      </c>
      <c r="DV10" s="20">
        <v>21</v>
      </c>
      <c r="DW10" s="20">
        <v>22</v>
      </c>
      <c r="DX10" s="20">
        <v>23</v>
      </c>
      <c r="DY10" s="20">
        <v>24</v>
      </c>
      <c r="DZ10" s="20">
        <v>25</v>
      </c>
      <c r="EA10" s="20">
        <v>26</v>
      </c>
      <c r="EB10" s="20">
        <v>27</v>
      </c>
      <c r="EC10" s="20">
        <v>28</v>
      </c>
      <c r="ED10" s="20">
        <v>29</v>
      </c>
      <c r="EE10" s="20">
        <v>30</v>
      </c>
      <c r="EF10" s="20">
        <v>31</v>
      </c>
      <c r="EG10" s="20">
        <v>32</v>
      </c>
      <c r="EH10" s="20">
        <v>33</v>
      </c>
      <c r="EI10" s="20">
        <v>34</v>
      </c>
      <c r="EJ10" s="20">
        <v>35</v>
      </c>
      <c r="EK10" s="20">
        <v>36</v>
      </c>
      <c r="EL10" s="20">
        <v>37</v>
      </c>
      <c r="EM10" s="20">
        <v>38</v>
      </c>
      <c r="EN10" s="20">
        <v>39</v>
      </c>
      <c r="EO10" s="20">
        <v>40</v>
      </c>
      <c r="EP10" s="20"/>
      <c r="EQ10" s="20"/>
      <c r="ER10" s="20"/>
      <c r="ES10" s="21"/>
      <c r="ET10" s="21"/>
      <c r="EU10" s="21"/>
      <c r="EV10" s="21"/>
      <c r="EW10" s="21" t="s">
        <v>11</v>
      </c>
      <c r="EX10" s="20" t="s">
        <v>8</v>
      </c>
      <c r="EY10" s="20" t="s">
        <v>9</v>
      </c>
      <c r="EZ10" s="31" t="s">
        <v>7</v>
      </c>
      <c r="FA10" s="20"/>
      <c r="FB10" s="20" t="s">
        <v>16</v>
      </c>
      <c r="FC10" s="20" t="s">
        <v>17</v>
      </c>
      <c r="FD10" s="20"/>
      <c r="FE10" s="25"/>
      <c r="FF10" s="25" t="s">
        <v>3</v>
      </c>
      <c r="FG10" s="25"/>
      <c r="FH10" s="25"/>
      <c r="FI10" s="25"/>
      <c r="FJ10" s="25"/>
      <c r="FK10" s="25"/>
      <c r="FL10" s="25"/>
      <c r="FM10" s="25"/>
      <c r="FN10" s="25"/>
      <c r="FO10" s="25"/>
      <c r="FP10" s="25"/>
      <c r="FQ10" s="25"/>
      <c r="FR10" s="25"/>
      <c r="FS10" s="25"/>
      <c r="FT10" s="25"/>
      <c r="FU10" s="25"/>
      <c r="FV10" s="25"/>
      <c r="FW10" s="25"/>
      <c r="FX10" s="25"/>
      <c r="FY10" s="25"/>
      <c r="FZ10" s="25"/>
      <c r="GA10" s="25"/>
      <c r="GB10" s="25" t="s">
        <v>4</v>
      </c>
      <c r="GC10" s="25"/>
      <c r="GD10" s="25"/>
      <c r="GE10" s="25"/>
      <c r="GF10" s="25"/>
      <c r="GG10" s="25"/>
      <c r="GH10" s="25"/>
      <c r="GI10" s="25"/>
      <c r="GJ10" s="25"/>
      <c r="GK10" s="25"/>
      <c r="GL10" s="25"/>
      <c r="GM10" s="25"/>
      <c r="GN10" s="25"/>
      <c r="GO10" s="25"/>
      <c r="GP10" s="25"/>
      <c r="GQ10" s="25"/>
      <c r="GR10" s="25"/>
      <c r="GS10" s="25"/>
      <c r="GT10" s="25"/>
      <c r="GU10" s="25"/>
      <c r="GV10" s="25"/>
      <c r="GW10" s="25"/>
      <c r="GX10" s="25"/>
      <c r="GY10" s="25" t="s">
        <v>5</v>
      </c>
      <c r="GZ10" s="25"/>
      <c r="HA10" s="25"/>
      <c r="HB10" s="25"/>
      <c r="HC10" s="25"/>
      <c r="HD10" s="25"/>
      <c r="HE10" s="25"/>
      <c r="HF10" s="25"/>
      <c r="HG10" s="25"/>
      <c r="HH10" s="25"/>
      <c r="HI10" s="25"/>
      <c r="HJ10" s="25"/>
      <c r="HK10" s="25"/>
      <c r="HL10" s="25"/>
      <c r="HM10" s="25"/>
      <c r="HN10" s="25"/>
      <c r="HO10" s="25"/>
      <c r="HP10" s="25"/>
      <c r="HQ10" s="25"/>
      <c r="HR10" s="25"/>
      <c r="HS10" s="25"/>
      <c r="HT10" s="25"/>
      <c r="HU10" s="25"/>
      <c r="HV10" s="25" t="s">
        <v>6</v>
      </c>
      <c r="HW10" s="25"/>
      <c r="HX10" s="25"/>
      <c r="HY10" s="25"/>
      <c r="HZ10" s="25"/>
      <c r="IA10" s="25"/>
      <c r="IB10" s="25"/>
      <c r="IC10" s="25"/>
      <c r="ID10" s="25"/>
      <c r="IE10" s="25"/>
      <c r="IF10" s="25"/>
      <c r="IG10" s="25"/>
      <c r="IH10" s="25"/>
      <c r="II10" s="25"/>
      <c r="IJ10" s="25"/>
      <c r="IK10" s="25"/>
      <c r="IL10" s="25"/>
      <c r="IM10" s="25"/>
      <c r="IN10" s="25"/>
      <c r="IO10" s="25"/>
      <c r="IP10" s="25"/>
      <c r="IQ10" s="25"/>
      <c r="IR10" s="25"/>
      <c r="IS10" s="26"/>
      <c r="IT10" s="25"/>
      <c r="IU10" s="25"/>
      <c r="IV10" s="25"/>
    </row>
    <row r="11" spans="1:256" s="17" customFormat="1" ht="141">
      <c r="A11" s="69">
        <v>1</v>
      </c>
      <c r="B11" s="70">
        <v>555</v>
      </c>
      <c r="C11" s="71" t="s">
        <v>38</v>
      </c>
      <c r="D11" s="70" t="s">
        <v>30</v>
      </c>
      <c r="E11" s="72" t="s">
        <v>86</v>
      </c>
      <c r="F11" s="73" t="s">
        <v>64</v>
      </c>
      <c r="G11" s="71" t="s">
        <v>65</v>
      </c>
      <c r="H11" s="70" t="s">
        <v>62</v>
      </c>
      <c r="I11" s="103" t="s">
        <v>1</v>
      </c>
      <c r="J11" s="77">
        <v>0</v>
      </c>
      <c r="K11" s="103">
        <v>1</v>
      </c>
      <c r="L11" s="112">
        <f>LOOKUP(K11,{1,2,3,4,5,6,7,8,9,10,11,12,13,14,15,16,17,18,19,20,21},{25,22,20,18,16,15,14,13,12,11,10,9,8,7,6,5,4,3,2,1,0})</f>
        <v>25</v>
      </c>
      <c r="M11" s="75">
        <f t="shared" ref="M11:M17" si="0">SUM(J11+L11)</f>
        <v>25</v>
      </c>
      <c r="N11" s="13" t="e">
        <f>#REF!+#REF!</f>
        <v>#REF!</v>
      </c>
      <c r="O11" s="14"/>
      <c r="P11" s="15"/>
      <c r="Q11" s="14">
        <f>IF(J11=1,25,0)</f>
        <v>0</v>
      </c>
      <c r="R11" s="14">
        <f>IF(J11=2,22,0)</f>
        <v>0</v>
      </c>
      <c r="S11" s="14">
        <f>IF(J11=3,20,0)</f>
        <v>0</v>
      </c>
      <c r="T11" s="14">
        <f>IF(J11=4,18,0)</f>
        <v>0</v>
      </c>
      <c r="U11" s="14">
        <f>IF(J11=5,16,0)</f>
        <v>0</v>
      </c>
      <c r="V11" s="14">
        <f>IF(J11=6,15,0)</f>
        <v>0</v>
      </c>
      <c r="W11" s="14">
        <f>IF(J11=7,14,0)</f>
        <v>0</v>
      </c>
      <c r="X11" s="14">
        <f>IF(J11=8,13,0)</f>
        <v>0</v>
      </c>
      <c r="Y11" s="14">
        <f>IF(J11=9,12,0)</f>
        <v>0</v>
      </c>
      <c r="Z11" s="14">
        <f>IF(J11=10,11,0)</f>
        <v>0</v>
      </c>
      <c r="AA11" s="14">
        <f>IF(J11=11,10,0)</f>
        <v>0</v>
      </c>
      <c r="AB11" s="14">
        <f>IF(J11=12,9,0)</f>
        <v>0</v>
      </c>
      <c r="AC11" s="14">
        <f>IF(J11=13,8,0)</f>
        <v>0</v>
      </c>
      <c r="AD11" s="14">
        <f>IF(J11=14,7,0)</f>
        <v>0</v>
      </c>
      <c r="AE11" s="14">
        <f>IF(J11=15,6,0)</f>
        <v>0</v>
      </c>
      <c r="AF11" s="14">
        <f>IF(J11=16,5,0)</f>
        <v>0</v>
      </c>
      <c r="AG11" s="14">
        <f>IF(J11=17,4,0)</f>
        <v>0</v>
      </c>
      <c r="AH11" s="14">
        <f>IF(J11=18,3,0)</f>
        <v>0</v>
      </c>
      <c r="AI11" s="14">
        <f>IF(J11=19,2,0)</f>
        <v>0</v>
      </c>
      <c r="AJ11" s="14">
        <f>IF(J11=20,1,0)</f>
        <v>0</v>
      </c>
      <c r="AK11" s="14">
        <f>IF(J11&gt;20,0,0)</f>
        <v>0</v>
      </c>
      <c r="AL11" s="14">
        <f>IF(J11="сх",0,0)</f>
        <v>0</v>
      </c>
      <c r="AM11" s="14">
        <f t="shared" ref="AM11:AM17" si="1">SUM(Q11:AK11)</f>
        <v>0</v>
      </c>
      <c r="AN11" s="14">
        <f>IF(L11=1,25,0)</f>
        <v>0</v>
      </c>
      <c r="AO11" s="14">
        <f>IF(L11=2,22,0)</f>
        <v>0</v>
      </c>
      <c r="AP11" s="14">
        <f>IF(L11=3,20,0)</f>
        <v>0</v>
      </c>
      <c r="AQ11" s="14">
        <f>IF(L11=4,18,0)</f>
        <v>0</v>
      </c>
      <c r="AR11" s="14">
        <f>IF(L11=5,16,0)</f>
        <v>0</v>
      </c>
      <c r="AS11" s="14">
        <f>IF(L11=6,15,0)</f>
        <v>0</v>
      </c>
      <c r="AT11" s="14">
        <f>IF(L11=7,14,0)</f>
        <v>0</v>
      </c>
      <c r="AU11" s="14">
        <f>IF(L11=8,13,0)</f>
        <v>0</v>
      </c>
      <c r="AV11" s="14">
        <f>IF(L11=9,12,0)</f>
        <v>0</v>
      </c>
      <c r="AW11" s="14">
        <f>IF(L11=10,11,0)</f>
        <v>0</v>
      </c>
      <c r="AX11" s="14">
        <f>IF(L11=11,10,0)</f>
        <v>0</v>
      </c>
      <c r="AY11" s="14">
        <f>IF(L11=12,9,0)</f>
        <v>0</v>
      </c>
      <c r="AZ11" s="14">
        <f>IF(L11=13,8,0)</f>
        <v>0</v>
      </c>
      <c r="BA11" s="14">
        <f>IF(L11=14,7,0)</f>
        <v>0</v>
      </c>
      <c r="BB11" s="14">
        <f>IF(L11=15,6,0)</f>
        <v>0</v>
      </c>
      <c r="BC11" s="14">
        <f>IF(L11=16,5,0)</f>
        <v>0</v>
      </c>
      <c r="BD11" s="14">
        <f>IF(L11=17,4,0)</f>
        <v>0</v>
      </c>
      <c r="BE11" s="14">
        <f>IF(L11=18,3,0)</f>
        <v>0</v>
      </c>
      <c r="BF11" s="14">
        <f>IF(L11=19,2,0)</f>
        <v>0</v>
      </c>
      <c r="BG11" s="14">
        <f>IF(L11=20,1,0)</f>
        <v>0</v>
      </c>
      <c r="BH11" s="14">
        <f>IF(L11&gt;20,0,0)</f>
        <v>0</v>
      </c>
      <c r="BI11" s="14">
        <f>IF(L11="сх",0,0)</f>
        <v>0</v>
      </c>
      <c r="BJ11" s="14">
        <f t="shared" ref="BJ11:BJ17" si="2">SUM(AN11:BH11)</f>
        <v>0</v>
      </c>
      <c r="BK11" s="14">
        <f>IF(J11=1,45,0)</f>
        <v>0</v>
      </c>
      <c r="BL11" s="14">
        <f>IF(J11=2,42,0)</f>
        <v>0</v>
      </c>
      <c r="BM11" s="14">
        <f>IF(J11=3,40,0)</f>
        <v>0</v>
      </c>
      <c r="BN11" s="14">
        <f>IF(J11=4,38,0)</f>
        <v>0</v>
      </c>
      <c r="BO11" s="14">
        <f>IF(J11=5,36,0)</f>
        <v>0</v>
      </c>
      <c r="BP11" s="14">
        <f>IF(J11=6,35,0)</f>
        <v>0</v>
      </c>
      <c r="BQ11" s="14">
        <f>IF(J11=7,34,0)</f>
        <v>0</v>
      </c>
      <c r="BR11" s="14">
        <f>IF(J11=8,33,0)</f>
        <v>0</v>
      </c>
      <c r="BS11" s="14">
        <f>IF(J11=9,32,0)</f>
        <v>0</v>
      </c>
      <c r="BT11" s="14">
        <f>IF(J11=10,31,0)</f>
        <v>0</v>
      </c>
      <c r="BU11" s="14">
        <f>IF(J11=11,30,0)</f>
        <v>0</v>
      </c>
      <c r="BV11" s="14">
        <f>IF(J11=12,29,0)</f>
        <v>0</v>
      </c>
      <c r="BW11" s="14">
        <f>IF(J11=13,28,0)</f>
        <v>0</v>
      </c>
      <c r="BX11" s="14">
        <f>IF(J11=14,27,0)</f>
        <v>0</v>
      </c>
      <c r="BY11" s="14">
        <f>IF(J11=15,26,0)</f>
        <v>0</v>
      </c>
      <c r="BZ11" s="14">
        <f>IF(J11=16,25,0)</f>
        <v>0</v>
      </c>
      <c r="CA11" s="14">
        <f>IF(J11=17,24,0)</f>
        <v>0</v>
      </c>
      <c r="CB11" s="14">
        <f>IF(J11=18,23,0)</f>
        <v>0</v>
      </c>
      <c r="CC11" s="14">
        <f>IF(J11=19,22,0)</f>
        <v>0</v>
      </c>
      <c r="CD11" s="14">
        <f>IF(J11=20,21,0)</f>
        <v>0</v>
      </c>
      <c r="CE11" s="14">
        <f>IF(J11=21,20,0)</f>
        <v>0</v>
      </c>
      <c r="CF11" s="14">
        <f>IF(J11=22,19,0)</f>
        <v>0</v>
      </c>
      <c r="CG11" s="14">
        <f>IF(J11=23,18,0)</f>
        <v>0</v>
      </c>
      <c r="CH11" s="14">
        <f>IF(J11=24,17,0)</f>
        <v>0</v>
      </c>
      <c r="CI11" s="14">
        <f>IF(J11=25,16,0)</f>
        <v>0</v>
      </c>
      <c r="CJ11" s="14">
        <f>IF(J11=26,15,0)</f>
        <v>0</v>
      </c>
      <c r="CK11" s="14">
        <f>IF(J11=27,14,0)</f>
        <v>0</v>
      </c>
      <c r="CL11" s="14">
        <f>IF(J11=28,13,0)</f>
        <v>0</v>
      </c>
      <c r="CM11" s="14">
        <f>IF(J11=29,12,0)</f>
        <v>0</v>
      </c>
      <c r="CN11" s="14">
        <f>IF(J11=30,11,0)</f>
        <v>0</v>
      </c>
      <c r="CO11" s="14">
        <f>IF(J11=31,10,0)</f>
        <v>0</v>
      </c>
      <c r="CP11" s="14">
        <f>IF(J11=32,9,0)</f>
        <v>0</v>
      </c>
      <c r="CQ11" s="14">
        <f>IF(J11=33,8,0)</f>
        <v>0</v>
      </c>
      <c r="CR11" s="14">
        <f>IF(J11=34,7,0)</f>
        <v>0</v>
      </c>
      <c r="CS11" s="14">
        <f>IF(J11=35,6,0)</f>
        <v>0</v>
      </c>
      <c r="CT11" s="14">
        <f>IF(J11=36,5,0)</f>
        <v>0</v>
      </c>
      <c r="CU11" s="14">
        <f>IF(J11=37,4,0)</f>
        <v>0</v>
      </c>
      <c r="CV11" s="14">
        <f>IF(J11=38,3,0)</f>
        <v>0</v>
      </c>
      <c r="CW11" s="14">
        <f>IF(J11=39,2,0)</f>
        <v>0</v>
      </c>
      <c r="CX11" s="14">
        <f>IF(J11=40,1,0)</f>
        <v>0</v>
      </c>
      <c r="CY11" s="14">
        <f>IF(J11&gt;20,0,0)</f>
        <v>0</v>
      </c>
      <c r="CZ11" s="14">
        <f>IF(J11="сх",0,0)</f>
        <v>0</v>
      </c>
      <c r="DA11" s="14">
        <f t="shared" ref="DA11:DA17" si="3">SUM(BK11:CZ11)</f>
        <v>0</v>
      </c>
      <c r="DB11" s="14">
        <f>IF(L11=1,45,0)</f>
        <v>0</v>
      </c>
      <c r="DC11" s="14">
        <f>IF(L11=2,42,0)</f>
        <v>0</v>
      </c>
      <c r="DD11" s="14">
        <f>IF(L11=3,40,0)</f>
        <v>0</v>
      </c>
      <c r="DE11" s="14">
        <f>IF(L11=4,38,0)</f>
        <v>0</v>
      </c>
      <c r="DF11" s="14">
        <f>IF(L11=5,36,0)</f>
        <v>0</v>
      </c>
      <c r="DG11" s="14">
        <f>IF(L11=6,35,0)</f>
        <v>0</v>
      </c>
      <c r="DH11" s="14">
        <f>IF(L11=7,34,0)</f>
        <v>0</v>
      </c>
      <c r="DI11" s="14">
        <f>IF(L11=8,33,0)</f>
        <v>0</v>
      </c>
      <c r="DJ11" s="14">
        <f>IF(L11=9,32,0)</f>
        <v>0</v>
      </c>
      <c r="DK11" s="14">
        <f>IF(L11=10,31,0)</f>
        <v>0</v>
      </c>
      <c r="DL11" s="14">
        <f>IF(L11=11,30,0)</f>
        <v>0</v>
      </c>
      <c r="DM11" s="14">
        <f>IF(L11=12,29,0)</f>
        <v>0</v>
      </c>
      <c r="DN11" s="14">
        <f>IF(L11=13,28,0)</f>
        <v>0</v>
      </c>
      <c r="DO11" s="14">
        <f>IF(L11=14,27,0)</f>
        <v>0</v>
      </c>
      <c r="DP11" s="14">
        <f>IF(L11=15,26,0)</f>
        <v>0</v>
      </c>
      <c r="DQ11" s="14">
        <f>IF(L11=16,25,0)</f>
        <v>0</v>
      </c>
      <c r="DR11" s="14">
        <f>IF(L11=17,24,0)</f>
        <v>0</v>
      </c>
      <c r="DS11" s="14">
        <f>IF(L11=18,23,0)</f>
        <v>0</v>
      </c>
      <c r="DT11" s="14">
        <f>IF(L11=19,22,0)</f>
        <v>0</v>
      </c>
      <c r="DU11" s="14">
        <f>IF(L11=20,21,0)</f>
        <v>0</v>
      </c>
      <c r="DV11" s="14">
        <f>IF(L11=21,20,0)</f>
        <v>0</v>
      </c>
      <c r="DW11" s="14">
        <f>IF(L11=22,19,0)</f>
        <v>0</v>
      </c>
      <c r="DX11" s="14">
        <f>IF(L11=23,18,0)</f>
        <v>0</v>
      </c>
      <c r="DY11" s="14">
        <f>IF(L11=24,17,0)</f>
        <v>0</v>
      </c>
      <c r="DZ11" s="14">
        <f>IF(L11=25,16,0)</f>
        <v>16</v>
      </c>
      <c r="EA11" s="14">
        <f>IF(L11=26,15,0)</f>
        <v>0</v>
      </c>
      <c r="EB11" s="14">
        <f>IF(L11=27,14,0)</f>
        <v>0</v>
      </c>
      <c r="EC11" s="14">
        <f>IF(L11=28,13,0)</f>
        <v>0</v>
      </c>
      <c r="ED11" s="14">
        <f>IF(L11=29,12,0)</f>
        <v>0</v>
      </c>
      <c r="EE11" s="14">
        <f>IF(L11=30,11,0)</f>
        <v>0</v>
      </c>
      <c r="EF11" s="14">
        <f>IF(L11=31,10,0)</f>
        <v>0</v>
      </c>
      <c r="EG11" s="14">
        <f>IF(L11=32,9,0)</f>
        <v>0</v>
      </c>
      <c r="EH11" s="14">
        <f>IF(L11=33,8,0)</f>
        <v>0</v>
      </c>
      <c r="EI11" s="14">
        <f>IF(L11=34,7,0)</f>
        <v>0</v>
      </c>
      <c r="EJ11" s="14">
        <f>IF(L11=35,6,0)</f>
        <v>0</v>
      </c>
      <c r="EK11" s="14">
        <f>IF(L11=36,5,0)</f>
        <v>0</v>
      </c>
      <c r="EL11" s="14">
        <f>IF(L11=37,4,0)</f>
        <v>0</v>
      </c>
      <c r="EM11" s="14">
        <f>IF(L11=38,3,0)</f>
        <v>0</v>
      </c>
      <c r="EN11" s="14">
        <f>IF(L11=39,2,0)</f>
        <v>0</v>
      </c>
      <c r="EO11" s="14">
        <f>IF(L11=40,1,0)</f>
        <v>0</v>
      </c>
      <c r="EP11" s="14">
        <f>IF(L11&gt;20,0,0)</f>
        <v>0</v>
      </c>
      <c r="EQ11" s="14">
        <f>IF(L11="сх",0,0)</f>
        <v>0</v>
      </c>
      <c r="ER11" s="14">
        <f t="shared" ref="ER11:ER17" si="4">SUM(DB11:EQ11)</f>
        <v>16</v>
      </c>
      <c r="ES11" s="14"/>
      <c r="ET11" s="14" t="str">
        <f>IF(J11="сх","ноль",IF(J11&gt;0,J11,"Ноль"))</f>
        <v>Ноль</v>
      </c>
      <c r="EU11" s="14">
        <f>IF(L11="сх","ноль",IF(L11&gt;0,L11,"Ноль"))</f>
        <v>25</v>
      </c>
      <c r="EV11" s="14"/>
      <c r="EW11" s="14">
        <f t="shared" ref="EW11:EW17" si="5">MIN(ET11,EU11)</f>
        <v>25</v>
      </c>
      <c r="EX11" s="14" t="e">
        <f>IF(M11=#REF!,IF(L11&lt;#REF!,#REF!,FB11),#REF!)</f>
        <v>#REF!</v>
      </c>
      <c r="EY11" s="14" t="e">
        <f>IF(M11=#REF!,IF(L11&lt;#REF!,0,1))</f>
        <v>#REF!</v>
      </c>
      <c r="EZ11" s="14">
        <f>IF(AND(EW11&gt;=21,EW11&lt;&gt;0),EW11,IF(M11&lt;#REF!,"СТОП",EX11+EY11))</f>
        <v>25</v>
      </c>
      <c r="FA11" s="14"/>
      <c r="FB11" s="14">
        <v>15</v>
      </c>
      <c r="FC11" s="14">
        <v>16</v>
      </c>
      <c r="FD11" s="14"/>
      <c r="FE11" s="16">
        <f>IF(J11=1,25,0)</f>
        <v>0</v>
      </c>
      <c r="FF11" s="16">
        <f>IF(J11=2,22,0)</f>
        <v>0</v>
      </c>
      <c r="FG11" s="16">
        <f>IF(J11=3,20,0)</f>
        <v>0</v>
      </c>
      <c r="FH11" s="16">
        <f>IF(J11=4,18,0)</f>
        <v>0</v>
      </c>
      <c r="FI11" s="16">
        <f>IF(J11=5,16,0)</f>
        <v>0</v>
      </c>
      <c r="FJ11" s="16">
        <f>IF(J11=6,15,0)</f>
        <v>0</v>
      </c>
      <c r="FK11" s="16">
        <f>IF(J11=7,14,0)</f>
        <v>0</v>
      </c>
      <c r="FL11" s="16">
        <f>IF(J11=8,13,0)</f>
        <v>0</v>
      </c>
      <c r="FM11" s="16">
        <f>IF(J11=9,12,0)</f>
        <v>0</v>
      </c>
      <c r="FN11" s="16">
        <f>IF(J11=10,11,0)</f>
        <v>0</v>
      </c>
      <c r="FO11" s="16">
        <f>IF(J11=11,10,0)</f>
        <v>0</v>
      </c>
      <c r="FP11" s="16">
        <f>IF(J11=12,9,0)</f>
        <v>0</v>
      </c>
      <c r="FQ11" s="16">
        <f>IF(J11=13,8,0)</f>
        <v>0</v>
      </c>
      <c r="FR11" s="16">
        <f>IF(J11=14,7,0)</f>
        <v>0</v>
      </c>
      <c r="FS11" s="16">
        <f>IF(J11=15,6,0)</f>
        <v>0</v>
      </c>
      <c r="FT11" s="16">
        <f>IF(J11=16,5,0)</f>
        <v>0</v>
      </c>
      <c r="FU11" s="16">
        <f>IF(J11=17,4,0)</f>
        <v>0</v>
      </c>
      <c r="FV11" s="16">
        <f>IF(J11=18,3,0)</f>
        <v>0</v>
      </c>
      <c r="FW11" s="16">
        <f>IF(J11=19,2,0)</f>
        <v>0</v>
      </c>
      <c r="FX11" s="16">
        <f>IF(J11=20,1,0)</f>
        <v>0</v>
      </c>
      <c r="FY11" s="16">
        <f>IF(J11&gt;20,0,0)</f>
        <v>0</v>
      </c>
      <c r="FZ11" s="16">
        <f>IF(J11="сх",0,0)</f>
        <v>0</v>
      </c>
      <c r="GA11" s="16">
        <f t="shared" ref="GA11:GA17" si="6">SUM(FE11:FZ11)</f>
        <v>0</v>
      </c>
      <c r="GB11" s="16">
        <f>IF(L11=1,25,0)</f>
        <v>0</v>
      </c>
      <c r="GC11" s="16">
        <f>IF(L11=2,22,0)</f>
        <v>0</v>
      </c>
      <c r="GD11" s="16">
        <f>IF(L11=3,20,0)</f>
        <v>0</v>
      </c>
      <c r="GE11" s="16">
        <f>IF(L11=4,18,0)</f>
        <v>0</v>
      </c>
      <c r="GF11" s="16">
        <f>IF(L11=5,16,0)</f>
        <v>0</v>
      </c>
      <c r="GG11" s="16">
        <f>IF(L11=6,15,0)</f>
        <v>0</v>
      </c>
      <c r="GH11" s="16">
        <f>IF(L11=7,14,0)</f>
        <v>0</v>
      </c>
      <c r="GI11" s="16">
        <f>IF(L11=8,13,0)</f>
        <v>0</v>
      </c>
      <c r="GJ11" s="16">
        <f>IF(L11=9,12,0)</f>
        <v>0</v>
      </c>
      <c r="GK11" s="16">
        <f>IF(L11=10,11,0)</f>
        <v>0</v>
      </c>
      <c r="GL11" s="16">
        <f>IF(L11=11,10,0)</f>
        <v>0</v>
      </c>
      <c r="GM11" s="16">
        <f>IF(L11=12,9,0)</f>
        <v>0</v>
      </c>
      <c r="GN11" s="16">
        <f>IF(L11=13,8,0)</f>
        <v>0</v>
      </c>
      <c r="GO11" s="16">
        <f>IF(L11=14,7,0)</f>
        <v>0</v>
      </c>
      <c r="GP11" s="16">
        <f>IF(L11=15,6,0)</f>
        <v>0</v>
      </c>
      <c r="GQ11" s="16">
        <f>IF(L11=16,5,0)</f>
        <v>0</v>
      </c>
      <c r="GR11" s="16">
        <f>IF(L11=17,4,0)</f>
        <v>0</v>
      </c>
      <c r="GS11" s="16">
        <f>IF(L11=18,3,0)</f>
        <v>0</v>
      </c>
      <c r="GT11" s="16">
        <f>IF(L11=19,2,0)</f>
        <v>0</v>
      </c>
      <c r="GU11" s="16">
        <f>IF(L11=20,1,0)</f>
        <v>0</v>
      </c>
      <c r="GV11" s="16">
        <f>IF(L11&gt;20,0,0)</f>
        <v>0</v>
      </c>
      <c r="GW11" s="16">
        <f>IF(L11="сх",0,0)</f>
        <v>0</v>
      </c>
      <c r="GX11" s="16">
        <f t="shared" ref="GX11:GX17" si="7">SUM(GB11:GW11)</f>
        <v>0</v>
      </c>
      <c r="GY11" s="16">
        <f>IF(J11=1,100,0)</f>
        <v>0</v>
      </c>
      <c r="GZ11" s="16">
        <f>IF(J11=2,98,0)</f>
        <v>0</v>
      </c>
      <c r="HA11" s="16">
        <f>IF(J11=3,95,0)</f>
        <v>0</v>
      </c>
      <c r="HB11" s="16">
        <f>IF(J11=4,93,0)</f>
        <v>0</v>
      </c>
      <c r="HC11" s="16">
        <f>IF(J11=5,90,0)</f>
        <v>0</v>
      </c>
      <c r="HD11" s="16">
        <f>IF(J11=6,88,0)</f>
        <v>0</v>
      </c>
      <c r="HE11" s="16">
        <f>IF(J11=7,85,0)</f>
        <v>0</v>
      </c>
      <c r="HF11" s="16">
        <f>IF(J11=8,83,0)</f>
        <v>0</v>
      </c>
      <c r="HG11" s="16">
        <f>IF(J11=9,80,0)</f>
        <v>0</v>
      </c>
      <c r="HH11" s="16">
        <f>IF(J11=10,78,0)</f>
        <v>0</v>
      </c>
      <c r="HI11" s="16">
        <f>IF(J11=11,75,0)</f>
        <v>0</v>
      </c>
      <c r="HJ11" s="16">
        <f>IF(J11=12,73,0)</f>
        <v>0</v>
      </c>
      <c r="HK11" s="16">
        <f>IF(J11=13,70,0)</f>
        <v>0</v>
      </c>
      <c r="HL11" s="16">
        <f>IF(J11=14,68,0)</f>
        <v>0</v>
      </c>
      <c r="HM11" s="16">
        <f>IF(J11=15,65,0)</f>
        <v>0</v>
      </c>
      <c r="HN11" s="16">
        <f>IF(J11=16,63,0)</f>
        <v>0</v>
      </c>
      <c r="HO11" s="16">
        <f>IF(J11=17,60,0)</f>
        <v>0</v>
      </c>
      <c r="HP11" s="16">
        <f>IF(J11=18,58,0)</f>
        <v>0</v>
      </c>
      <c r="HQ11" s="16">
        <f>IF(J11=19,55,0)</f>
        <v>0</v>
      </c>
      <c r="HR11" s="16">
        <f>IF(J11=20,53,0)</f>
        <v>0</v>
      </c>
      <c r="HS11" s="16">
        <f>IF(J11&gt;20,0,0)</f>
        <v>0</v>
      </c>
      <c r="HT11" s="16">
        <f>IF(J11="сх",0,0)</f>
        <v>0</v>
      </c>
      <c r="HU11" s="16">
        <f t="shared" ref="HU11:HU17" si="8">SUM(GY11:HT11)</f>
        <v>0</v>
      </c>
      <c r="HV11" s="16">
        <f>IF(L11=1,100,0)</f>
        <v>0</v>
      </c>
      <c r="HW11" s="16">
        <f>IF(L11=2,98,0)</f>
        <v>0</v>
      </c>
      <c r="HX11" s="16">
        <f>IF(L11=3,95,0)</f>
        <v>0</v>
      </c>
      <c r="HY11" s="16">
        <f>IF(L11=4,93,0)</f>
        <v>0</v>
      </c>
      <c r="HZ11" s="16">
        <f>IF(L11=5,90,0)</f>
        <v>0</v>
      </c>
      <c r="IA11" s="16">
        <f>IF(L11=6,88,0)</f>
        <v>0</v>
      </c>
      <c r="IB11" s="16">
        <f>IF(L11=7,85,0)</f>
        <v>0</v>
      </c>
      <c r="IC11" s="16">
        <f>IF(L11=8,83,0)</f>
        <v>0</v>
      </c>
      <c r="ID11" s="16">
        <f>IF(L11=9,80,0)</f>
        <v>0</v>
      </c>
      <c r="IE11" s="16">
        <f>IF(L11=10,78,0)</f>
        <v>0</v>
      </c>
      <c r="IF11" s="16">
        <f>IF(L11=11,75,0)</f>
        <v>0</v>
      </c>
      <c r="IG11" s="16">
        <f>IF(L11=12,73,0)</f>
        <v>0</v>
      </c>
      <c r="IH11" s="16">
        <f>IF(L11=13,70,0)</f>
        <v>0</v>
      </c>
      <c r="II11" s="16">
        <f>IF(L11=14,68,0)</f>
        <v>0</v>
      </c>
      <c r="IJ11" s="16">
        <f>IF(L11=15,65,0)</f>
        <v>0</v>
      </c>
      <c r="IK11" s="16">
        <f>IF(L11=16,63,0)</f>
        <v>0</v>
      </c>
      <c r="IL11" s="16">
        <f>IF(L11=17,60,0)</f>
        <v>0</v>
      </c>
      <c r="IM11" s="16">
        <f>IF(L11=18,58,0)</f>
        <v>0</v>
      </c>
      <c r="IN11" s="16">
        <f>IF(L11=19,55,0)</f>
        <v>0</v>
      </c>
      <c r="IO11" s="16">
        <f>IF(L11=20,53,0)</f>
        <v>0</v>
      </c>
      <c r="IP11" s="16">
        <f>IF(L11&gt;20,0,0)</f>
        <v>0</v>
      </c>
      <c r="IQ11" s="16">
        <f>IF(L11="сх",0,0)</f>
        <v>0</v>
      </c>
      <c r="IR11" s="16">
        <f t="shared" ref="IR11:IR17" si="9">SUM(HV11:IQ11)</f>
        <v>0</v>
      </c>
      <c r="IS11" s="14"/>
      <c r="IT11" s="14"/>
      <c r="IU11" s="14"/>
      <c r="IV11" s="14"/>
    </row>
    <row r="12" spans="1:256" s="17" customFormat="1" ht="141">
      <c r="A12" s="79">
        <v>2</v>
      </c>
      <c r="B12" s="80">
        <v>477</v>
      </c>
      <c r="C12" s="81" t="s">
        <v>97</v>
      </c>
      <c r="D12" s="80" t="s">
        <v>30</v>
      </c>
      <c r="E12" s="83" t="s">
        <v>86</v>
      </c>
      <c r="F12" s="91" t="s">
        <v>88</v>
      </c>
      <c r="G12" s="81" t="s">
        <v>112</v>
      </c>
      <c r="H12" s="80" t="s">
        <v>41</v>
      </c>
      <c r="I12" s="104" t="s">
        <v>1</v>
      </c>
      <c r="J12" s="89">
        <v>0</v>
      </c>
      <c r="K12" s="104">
        <v>2</v>
      </c>
      <c r="L12" s="113">
        <f>LOOKUP(K12,{1,2,3,4,5,6,7,8,9,10,11,12,13,14,15,16,17,18,19,20,21},{25,22,20,18,16,15,14,13,12,11,10,9,8,7,6,5,4,3,2,1,0})</f>
        <v>22</v>
      </c>
      <c r="M12" s="87">
        <f t="shared" si="0"/>
        <v>22</v>
      </c>
      <c r="N12" s="13" t="e">
        <f>#REF!+#REF!</f>
        <v>#REF!</v>
      </c>
      <c r="O12" s="14"/>
      <c r="P12" s="15"/>
      <c r="Q12" s="14">
        <f>IF(J12=1,25,0)</f>
        <v>0</v>
      </c>
      <c r="R12" s="14">
        <f>IF(J12=2,22,0)</f>
        <v>0</v>
      </c>
      <c r="S12" s="14">
        <f>IF(J12=3,20,0)</f>
        <v>0</v>
      </c>
      <c r="T12" s="14">
        <f>IF(J12=4,18,0)</f>
        <v>0</v>
      </c>
      <c r="U12" s="14">
        <f>IF(J12=5,16,0)</f>
        <v>0</v>
      </c>
      <c r="V12" s="14">
        <f>IF(J12=6,15,0)</f>
        <v>0</v>
      </c>
      <c r="W12" s="14">
        <f>IF(J12=7,14,0)</f>
        <v>0</v>
      </c>
      <c r="X12" s="14">
        <f>IF(J12=8,13,0)</f>
        <v>0</v>
      </c>
      <c r="Y12" s="14">
        <f>IF(J12=9,12,0)</f>
        <v>0</v>
      </c>
      <c r="Z12" s="14">
        <f>IF(J12=10,11,0)</f>
        <v>0</v>
      </c>
      <c r="AA12" s="14">
        <f>IF(J12=11,10,0)</f>
        <v>0</v>
      </c>
      <c r="AB12" s="14">
        <f>IF(J12=12,9,0)</f>
        <v>0</v>
      </c>
      <c r="AC12" s="14">
        <f>IF(J12=13,8,0)</f>
        <v>0</v>
      </c>
      <c r="AD12" s="14">
        <f>IF(J12=14,7,0)</f>
        <v>0</v>
      </c>
      <c r="AE12" s="14">
        <f>IF(J12=15,6,0)</f>
        <v>0</v>
      </c>
      <c r="AF12" s="14">
        <f>IF(J12=16,5,0)</f>
        <v>0</v>
      </c>
      <c r="AG12" s="14">
        <f>IF(J12=17,4,0)</f>
        <v>0</v>
      </c>
      <c r="AH12" s="14">
        <f>IF(J12=18,3,0)</f>
        <v>0</v>
      </c>
      <c r="AI12" s="14">
        <f>IF(J12=19,2,0)</f>
        <v>0</v>
      </c>
      <c r="AJ12" s="14">
        <f>IF(J12=20,1,0)</f>
        <v>0</v>
      </c>
      <c r="AK12" s="14">
        <f>IF(J12&gt;20,0,0)</f>
        <v>0</v>
      </c>
      <c r="AL12" s="14">
        <f>IF(J12="сх",0,0)</f>
        <v>0</v>
      </c>
      <c r="AM12" s="14">
        <f t="shared" si="1"/>
        <v>0</v>
      </c>
      <c r="AN12" s="14">
        <f>IF(L12=1,25,0)</f>
        <v>0</v>
      </c>
      <c r="AO12" s="14">
        <f>IF(L12=2,22,0)</f>
        <v>0</v>
      </c>
      <c r="AP12" s="14">
        <f>IF(L12=3,20,0)</f>
        <v>0</v>
      </c>
      <c r="AQ12" s="14">
        <f>IF(L12=4,18,0)</f>
        <v>0</v>
      </c>
      <c r="AR12" s="14">
        <f>IF(L12=5,16,0)</f>
        <v>0</v>
      </c>
      <c r="AS12" s="14">
        <f>IF(L12=6,15,0)</f>
        <v>0</v>
      </c>
      <c r="AT12" s="14">
        <f>IF(L12=7,14,0)</f>
        <v>0</v>
      </c>
      <c r="AU12" s="14">
        <f>IF(L12=8,13,0)</f>
        <v>0</v>
      </c>
      <c r="AV12" s="14">
        <f>IF(L12=9,12,0)</f>
        <v>0</v>
      </c>
      <c r="AW12" s="14">
        <f>IF(L12=10,11,0)</f>
        <v>0</v>
      </c>
      <c r="AX12" s="14">
        <f>IF(L12=11,10,0)</f>
        <v>0</v>
      </c>
      <c r="AY12" s="14">
        <f>IF(L12=12,9,0)</f>
        <v>0</v>
      </c>
      <c r="AZ12" s="14">
        <f>IF(L12=13,8,0)</f>
        <v>0</v>
      </c>
      <c r="BA12" s="14">
        <f>IF(L12=14,7,0)</f>
        <v>0</v>
      </c>
      <c r="BB12" s="14">
        <f>IF(L12=15,6,0)</f>
        <v>0</v>
      </c>
      <c r="BC12" s="14">
        <f>IF(L12=16,5,0)</f>
        <v>0</v>
      </c>
      <c r="BD12" s="14">
        <f>IF(L12=17,4,0)</f>
        <v>0</v>
      </c>
      <c r="BE12" s="14">
        <f>IF(L12=18,3,0)</f>
        <v>0</v>
      </c>
      <c r="BF12" s="14">
        <f>IF(L12=19,2,0)</f>
        <v>0</v>
      </c>
      <c r="BG12" s="14">
        <f>IF(L12=20,1,0)</f>
        <v>0</v>
      </c>
      <c r="BH12" s="14">
        <f>IF(L12&gt;20,0,0)</f>
        <v>0</v>
      </c>
      <c r="BI12" s="14">
        <f>IF(L12="сх",0,0)</f>
        <v>0</v>
      </c>
      <c r="BJ12" s="14">
        <f t="shared" si="2"/>
        <v>0</v>
      </c>
      <c r="BK12" s="14">
        <f>IF(J12=1,45,0)</f>
        <v>0</v>
      </c>
      <c r="BL12" s="14">
        <f>IF(J12=2,42,0)</f>
        <v>0</v>
      </c>
      <c r="BM12" s="14">
        <f>IF(J12=3,40,0)</f>
        <v>0</v>
      </c>
      <c r="BN12" s="14">
        <f>IF(J12=4,38,0)</f>
        <v>0</v>
      </c>
      <c r="BO12" s="14">
        <f>IF(J12=5,36,0)</f>
        <v>0</v>
      </c>
      <c r="BP12" s="14">
        <f>IF(J12=6,35,0)</f>
        <v>0</v>
      </c>
      <c r="BQ12" s="14">
        <f>IF(J12=7,34,0)</f>
        <v>0</v>
      </c>
      <c r="BR12" s="14">
        <f>IF(J12=8,33,0)</f>
        <v>0</v>
      </c>
      <c r="BS12" s="14">
        <f>IF(J12=9,32,0)</f>
        <v>0</v>
      </c>
      <c r="BT12" s="14">
        <f>IF(J12=10,31,0)</f>
        <v>0</v>
      </c>
      <c r="BU12" s="14">
        <f>IF(J12=11,30,0)</f>
        <v>0</v>
      </c>
      <c r="BV12" s="14">
        <f>IF(J12=12,29,0)</f>
        <v>0</v>
      </c>
      <c r="BW12" s="14">
        <f>IF(J12=13,28,0)</f>
        <v>0</v>
      </c>
      <c r="BX12" s="14">
        <f>IF(J12=14,27,0)</f>
        <v>0</v>
      </c>
      <c r="BY12" s="14">
        <f>IF(J12=15,26,0)</f>
        <v>0</v>
      </c>
      <c r="BZ12" s="14">
        <f>IF(J12=16,25,0)</f>
        <v>0</v>
      </c>
      <c r="CA12" s="14">
        <f>IF(J12=17,24,0)</f>
        <v>0</v>
      </c>
      <c r="CB12" s="14">
        <f>IF(J12=18,23,0)</f>
        <v>0</v>
      </c>
      <c r="CC12" s="14">
        <f>IF(J12=19,22,0)</f>
        <v>0</v>
      </c>
      <c r="CD12" s="14">
        <f>IF(J12=20,21,0)</f>
        <v>0</v>
      </c>
      <c r="CE12" s="14">
        <f>IF(J12=21,20,0)</f>
        <v>0</v>
      </c>
      <c r="CF12" s="14">
        <f>IF(J12=22,19,0)</f>
        <v>0</v>
      </c>
      <c r="CG12" s="14">
        <f>IF(J12=23,18,0)</f>
        <v>0</v>
      </c>
      <c r="CH12" s="14">
        <f>IF(J12=24,17,0)</f>
        <v>0</v>
      </c>
      <c r="CI12" s="14">
        <f>IF(J12=25,16,0)</f>
        <v>0</v>
      </c>
      <c r="CJ12" s="14">
        <f>IF(J12=26,15,0)</f>
        <v>0</v>
      </c>
      <c r="CK12" s="14">
        <f>IF(J12=27,14,0)</f>
        <v>0</v>
      </c>
      <c r="CL12" s="14">
        <f>IF(J12=28,13,0)</f>
        <v>0</v>
      </c>
      <c r="CM12" s="14">
        <f>IF(J12=29,12,0)</f>
        <v>0</v>
      </c>
      <c r="CN12" s="14">
        <f>IF(J12=30,11,0)</f>
        <v>0</v>
      </c>
      <c r="CO12" s="14">
        <f>IF(J12=31,10,0)</f>
        <v>0</v>
      </c>
      <c r="CP12" s="14">
        <f>IF(J12=32,9,0)</f>
        <v>0</v>
      </c>
      <c r="CQ12" s="14">
        <f>IF(J12=33,8,0)</f>
        <v>0</v>
      </c>
      <c r="CR12" s="14">
        <f>IF(J12=34,7,0)</f>
        <v>0</v>
      </c>
      <c r="CS12" s="14">
        <f>IF(J12=35,6,0)</f>
        <v>0</v>
      </c>
      <c r="CT12" s="14">
        <f>IF(J12=36,5,0)</f>
        <v>0</v>
      </c>
      <c r="CU12" s="14">
        <f>IF(J12=37,4,0)</f>
        <v>0</v>
      </c>
      <c r="CV12" s="14">
        <f>IF(J12=38,3,0)</f>
        <v>0</v>
      </c>
      <c r="CW12" s="14">
        <f>IF(J12=39,2,0)</f>
        <v>0</v>
      </c>
      <c r="CX12" s="14">
        <f>IF(J12=40,1,0)</f>
        <v>0</v>
      </c>
      <c r="CY12" s="14">
        <f>IF(J12&gt;20,0,0)</f>
        <v>0</v>
      </c>
      <c r="CZ12" s="14">
        <f>IF(J12="сх",0,0)</f>
        <v>0</v>
      </c>
      <c r="DA12" s="14">
        <f t="shared" si="3"/>
        <v>0</v>
      </c>
      <c r="DB12" s="14">
        <f>IF(L12=1,45,0)</f>
        <v>0</v>
      </c>
      <c r="DC12" s="14">
        <f>IF(L12=2,42,0)</f>
        <v>0</v>
      </c>
      <c r="DD12" s="14">
        <f>IF(L12=3,40,0)</f>
        <v>0</v>
      </c>
      <c r="DE12" s="14">
        <f>IF(L12=4,38,0)</f>
        <v>0</v>
      </c>
      <c r="DF12" s="14">
        <f>IF(L12=5,36,0)</f>
        <v>0</v>
      </c>
      <c r="DG12" s="14">
        <f>IF(L12=6,35,0)</f>
        <v>0</v>
      </c>
      <c r="DH12" s="14">
        <f>IF(L12=7,34,0)</f>
        <v>0</v>
      </c>
      <c r="DI12" s="14">
        <f>IF(L12=8,33,0)</f>
        <v>0</v>
      </c>
      <c r="DJ12" s="14">
        <f>IF(L12=9,32,0)</f>
        <v>0</v>
      </c>
      <c r="DK12" s="14">
        <f>IF(L12=10,31,0)</f>
        <v>0</v>
      </c>
      <c r="DL12" s="14">
        <f>IF(L12=11,30,0)</f>
        <v>0</v>
      </c>
      <c r="DM12" s="14">
        <f>IF(L12=12,29,0)</f>
        <v>0</v>
      </c>
      <c r="DN12" s="14">
        <f>IF(L12=13,28,0)</f>
        <v>0</v>
      </c>
      <c r="DO12" s="14">
        <f>IF(L12=14,27,0)</f>
        <v>0</v>
      </c>
      <c r="DP12" s="14">
        <f>IF(L12=15,26,0)</f>
        <v>0</v>
      </c>
      <c r="DQ12" s="14">
        <f>IF(L12=16,25,0)</f>
        <v>0</v>
      </c>
      <c r="DR12" s="14">
        <f>IF(L12=17,24,0)</f>
        <v>0</v>
      </c>
      <c r="DS12" s="14">
        <f>IF(L12=18,23,0)</f>
        <v>0</v>
      </c>
      <c r="DT12" s="14">
        <f>IF(L12=19,22,0)</f>
        <v>0</v>
      </c>
      <c r="DU12" s="14">
        <f>IF(L12=20,21,0)</f>
        <v>0</v>
      </c>
      <c r="DV12" s="14">
        <f>IF(L12=21,20,0)</f>
        <v>0</v>
      </c>
      <c r="DW12" s="14">
        <f>IF(L12=22,19,0)</f>
        <v>19</v>
      </c>
      <c r="DX12" s="14">
        <f>IF(L12=23,18,0)</f>
        <v>0</v>
      </c>
      <c r="DY12" s="14">
        <f>IF(L12=24,17,0)</f>
        <v>0</v>
      </c>
      <c r="DZ12" s="14">
        <f>IF(L12=25,16,0)</f>
        <v>0</v>
      </c>
      <c r="EA12" s="14">
        <f>IF(L12=26,15,0)</f>
        <v>0</v>
      </c>
      <c r="EB12" s="14">
        <f>IF(L12=27,14,0)</f>
        <v>0</v>
      </c>
      <c r="EC12" s="14">
        <f>IF(L12=28,13,0)</f>
        <v>0</v>
      </c>
      <c r="ED12" s="14">
        <f>IF(L12=29,12,0)</f>
        <v>0</v>
      </c>
      <c r="EE12" s="14">
        <f>IF(L12=30,11,0)</f>
        <v>0</v>
      </c>
      <c r="EF12" s="14">
        <f>IF(L12=31,10,0)</f>
        <v>0</v>
      </c>
      <c r="EG12" s="14">
        <f>IF(L12=32,9,0)</f>
        <v>0</v>
      </c>
      <c r="EH12" s="14">
        <f>IF(L12=33,8,0)</f>
        <v>0</v>
      </c>
      <c r="EI12" s="14">
        <f>IF(L12=34,7,0)</f>
        <v>0</v>
      </c>
      <c r="EJ12" s="14">
        <f>IF(L12=35,6,0)</f>
        <v>0</v>
      </c>
      <c r="EK12" s="14">
        <f>IF(L12=36,5,0)</f>
        <v>0</v>
      </c>
      <c r="EL12" s="14">
        <f>IF(L12=37,4,0)</f>
        <v>0</v>
      </c>
      <c r="EM12" s="14">
        <f>IF(L12=38,3,0)</f>
        <v>0</v>
      </c>
      <c r="EN12" s="14">
        <f>IF(L12=39,2,0)</f>
        <v>0</v>
      </c>
      <c r="EO12" s="14">
        <f>IF(L12=40,1,0)</f>
        <v>0</v>
      </c>
      <c r="EP12" s="14">
        <f>IF(L12&gt;20,0,0)</f>
        <v>0</v>
      </c>
      <c r="EQ12" s="14">
        <f>IF(L12="сх",0,0)</f>
        <v>0</v>
      </c>
      <c r="ER12" s="14">
        <f t="shared" si="4"/>
        <v>19</v>
      </c>
      <c r="ES12" s="14"/>
      <c r="ET12" s="14" t="str">
        <f>IF(J12="сх","ноль",IF(J12&gt;0,J12,"Ноль"))</f>
        <v>Ноль</v>
      </c>
      <c r="EU12" s="14">
        <f>IF(L12="сх","ноль",IF(L12&gt;0,L12,"Ноль"))</f>
        <v>22</v>
      </c>
      <c r="EV12" s="14"/>
      <c r="EW12" s="14">
        <f t="shared" si="5"/>
        <v>22</v>
      </c>
      <c r="EX12" s="14" t="e">
        <f>IF(M12=#REF!,IF(L12&lt;#REF!,#REF!,FB12),#REF!)</f>
        <v>#REF!</v>
      </c>
      <c r="EY12" s="14" t="e">
        <f>IF(M12=#REF!,IF(L12&lt;#REF!,0,1))</f>
        <v>#REF!</v>
      </c>
      <c r="EZ12" s="14">
        <f>IF(AND(EW12&gt;=21,EW12&lt;&gt;0),EW12,IF(M12&lt;#REF!,"СТОП",EX12+EY12))</f>
        <v>22</v>
      </c>
      <c r="FA12" s="14"/>
      <c r="FB12" s="14">
        <v>15</v>
      </c>
      <c r="FC12" s="14">
        <v>16</v>
      </c>
      <c r="FD12" s="14"/>
      <c r="FE12" s="16">
        <f>IF(J12=1,25,0)</f>
        <v>0</v>
      </c>
      <c r="FF12" s="16">
        <f>IF(J12=2,22,0)</f>
        <v>0</v>
      </c>
      <c r="FG12" s="16">
        <f>IF(J12=3,20,0)</f>
        <v>0</v>
      </c>
      <c r="FH12" s="16">
        <f>IF(J12=4,18,0)</f>
        <v>0</v>
      </c>
      <c r="FI12" s="16">
        <f>IF(J12=5,16,0)</f>
        <v>0</v>
      </c>
      <c r="FJ12" s="16">
        <f>IF(J12=6,15,0)</f>
        <v>0</v>
      </c>
      <c r="FK12" s="16">
        <f>IF(J12=7,14,0)</f>
        <v>0</v>
      </c>
      <c r="FL12" s="16">
        <f>IF(J12=8,13,0)</f>
        <v>0</v>
      </c>
      <c r="FM12" s="16">
        <f>IF(J12=9,12,0)</f>
        <v>0</v>
      </c>
      <c r="FN12" s="16">
        <f>IF(J12=10,11,0)</f>
        <v>0</v>
      </c>
      <c r="FO12" s="16">
        <f>IF(J12=11,10,0)</f>
        <v>0</v>
      </c>
      <c r="FP12" s="16">
        <f>IF(J12=12,9,0)</f>
        <v>0</v>
      </c>
      <c r="FQ12" s="16">
        <f>IF(J12=13,8,0)</f>
        <v>0</v>
      </c>
      <c r="FR12" s="16">
        <f>IF(J12=14,7,0)</f>
        <v>0</v>
      </c>
      <c r="FS12" s="16">
        <f>IF(J12=15,6,0)</f>
        <v>0</v>
      </c>
      <c r="FT12" s="16">
        <f>IF(J12=16,5,0)</f>
        <v>0</v>
      </c>
      <c r="FU12" s="16">
        <f>IF(J12=17,4,0)</f>
        <v>0</v>
      </c>
      <c r="FV12" s="16">
        <f>IF(J12=18,3,0)</f>
        <v>0</v>
      </c>
      <c r="FW12" s="16">
        <f>IF(J12=19,2,0)</f>
        <v>0</v>
      </c>
      <c r="FX12" s="16">
        <f>IF(J12=20,1,0)</f>
        <v>0</v>
      </c>
      <c r="FY12" s="16">
        <f>IF(J12&gt;20,0,0)</f>
        <v>0</v>
      </c>
      <c r="FZ12" s="16">
        <f>IF(J12="сх",0,0)</f>
        <v>0</v>
      </c>
      <c r="GA12" s="16">
        <f t="shared" si="6"/>
        <v>0</v>
      </c>
      <c r="GB12" s="16">
        <f>IF(L12=1,25,0)</f>
        <v>0</v>
      </c>
      <c r="GC12" s="16">
        <f>IF(L12=2,22,0)</f>
        <v>0</v>
      </c>
      <c r="GD12" s="16">
        <f>IF(L12=3,20,0)</f>
        <v>0</v>
      </c>
      <c r="GE12" s="16">
        <f>IF(L12=4,18,0)</f>
        <v>0</v>
      </c>
      <c r="GF12" s="16">
        <f>IF(L12=5,16,0)</f>
        <v>0</v>
      </c>
      <c r="GG12" s="16">
        <f>IF(L12=6,15,0)</f>
        <v>0</v>
      </c>
      <c r="GH12" s="16">
        <f>IF(L12=7,14,0)</f>
        <v>0</v>
      </c>
      <c r="GI12" s="16">
        <f>IF(L12=8,13,0)</f>
        <v>0</v>
      </c>
      <c r="GJ12" s="16">
        <f>IF(L12=9,12,0)</f>
        <v>0</v>
      </c>
      <c r="GK12" s="16">
        <f>IF(L12=10,11,0)</f>
        <v>0</v>
      </c>
      <c r="GL12" s="16">
        <f>IF(L12=11,10,0)</f>
        <v>0</v>
      </c>
      <c r="GM12" s="16">
        <f>IF(L12=12,9,0)</f>
        <v>0</v>
      </c>
      <c r="GN12" s="16">
        <f>IF(L12=13,8,0)</f>
        <v>0</v>
      </c>
      <c r="GO12" s="16">
        <f>IF(L12=14,7,0)</f>
        <v>0</v>
      </c>
      <c r="GP12" s="16">
        <f>IF(L12=15,6,0)</f>
        <v>0</v>
      </c>
      <c r="GQ12" s="16">
        <f>IF(L12=16,5,0)</f>
        <v>0</v>
      </c>
      <c r="GR12" s="16">
        <f>IF(L12=17,4,0)</f>
        <v>0</v>
      </c>
      <c r="GS12" s="16">
        <f>IF(L12=18,3,0)</f>
        <v>0</v>
      </c>
      <c r="GT12" s="16">
        <f>IF(L12=19,2,0)</f>
        <v>0</v>
      </c>
      <c r="GU12" s="16">
        <f>IF(L12=20,1,0)</f>
        <v>0</v>
      </c>
      <c r="GV12" s="16">
        <f>IF(L12&gt;20,0,0)</f>
        <v>0</v>
      </c>
      <c r="GW12" s="16">
        <f>IF(L12="сх",0,0)</f>
        <v>0</v>
      </c>
      <c r="GX12" s="16">
        <f t="shared" si="7"/>
        <v>0</v>
      </c>
      <c r="GY12" s="16">
        <f>IF(J12=1,100,0)</f>
        <v>0</v>
      </c>
      <c r="GZ12" s="16">
        <f>IF(J12=2,98,0)</f>
        <v>0</v>
      </c>
      <c r="HA12" s="16">
        <f>IF(J12=3,95,0)</f>
        <v>0</v>
      </c>
      <c r="HB12" s="16">
        <f>IF(J12=4,93,0)</f>
        <v>0</v>
      </c>
      <c r="HC12" s="16">
        <f>IF(J12=5,90,0)</f>
        <v>0</v>
      </c>
      <c r="HD12" s="16">
        <f>IF(J12=6,88,0)</f>
        <v>0</v>
      </c>
      <c r="HE12" s="16">
        <f>IF(J12=7,85,0)</f>
        <v>0</v>
      </c>
      <c r="HF12" s="16">
        <f>IF(J12=8,83,0)</f>
        <v>0</v>
      </c>
      <c r="HG12" s="16">
        <f>IF(J12=9,80,0)</f>
        <v>0</v>
      </c>
      <c r="HH12" s="16">
        <f>IF(J12=10,78,0)</f>
        <v>0</v>
      </c>
      <c r="HI12" s="16">
        <f>IF(J12=11,75,0)</f>
        <v>0</v>
      </c>
      <c r="HJ12" s="16">
        <f>IF(J12=12,73,0)</f>
        <v>0</v>
      </c>
      <c r="HK12" s="16">
        <f>IF(J12=13,70,0)</f>
        <v>0</v>
      </c>
      <c r="HL12" s="16">
        <f>IF(J12=14,68,0)</f>
        <v>0</v>
      </c>
      <c r="HM12" s="16">
        <f>IF(J12=15,65,0)</f>
        <v>0</v>
      </c>
      <c r="HN12" s="16">
        <f>IF(J12=16,63,0)</f>
        <v>0</v>
      </c>
      <c r="HO12" s="16">
        <f>IF(J12=17,60,0)</f>
        <v>0</v>
      </c>
      <c r="HP12" s="16">
        <f>IF(J12=18,58,0)</f>
        <v>0</v>
      </c>
      <c r="HQ12" s="16">
        <f>IF(J12=19,55,0)</f>
        <v>0</v>
      </c>
      <c r="HR12" s="16">
        <f>IF(J12=20,53,0)</f>
        <v>0</v>
      </c>
      <c r="HS12" s="16">
        <f>IF(J12&gt;20,0,0)</f>
        <v>0</v>
      </c>
      <c r="HT12" s="16">
        <f>IF(J12="сх",0,0)</f>
        <v>0</v>
      </c>
      <c r="HU12" s="16">
        <f t="shared" si="8"/>
        <v>0</v>
      </c>
      <c r="HV12" s="16">
        <f>IF(L12=1,100,0)</f>
        <v>0</v>
      </c>
      <c r="HW12" s="16">
        <f>IF(L12=2,98,0)</f>
        <v>0</v>
      </c>
      <c r="HX12" s="16">
        <f>IF(L12=3,95,0)</f>
        <v>0</v>
      </c>
      <c r="HY12" s="16">
        <f>IF(L12=4,93,0)</f>
        <v>0</v>
      </c>
      <c r="HZ12" s="16">
        <f>IF(L12=5,90,0)</f>
        <v>0</v>
      </c>
      <c r="IA12" s="16">
        <f>IF(L12=6,88,0)</f>
        <v>0</v>
      </c>
      <c r="IB12" s="16">
        <f>IF(L12=7,85,0)</f>
        <v>0</v>
      </c>
      <c r="IC12" s="16">
        <f>IF(L12=8,83,0)</f>
        <v>0</v>
      </c>
      <c r="ID12" s="16">
        <f>IF(L12=9,80,0)</f>
        <v>0</v>
      </c>
      <c r="IE12" s="16">
        <f>IF(L12=10,78,0)</f>
        <v>0</v>
      </c>
      <c r="IF12" s="16">
        <f>IF(L12=11,75,0)</f>
        <v>0</v>
      </c>
      <c r="IG12" s="16">
        <f>IF(L12=12,73,0)</f>
        <v>0</v>
      </c>
      <c r="IH12" s="16">
        <f>IF(L12=13,70,0)</f>
        <v>0</v>
      </c>
      <c r="II12" s="16">
        <f>IF(L12=14,68,0)</f>
        <v>0</v>
      </c>
      <c r="IJ12" s="16">
        <f>IF(L12=15,65,0)</f>
        <v>0</v>
      </c>
      <c r="IK12" s="16">
        <f>IF(L12=16,63,0)</f>
        <v>0</v>
      </c>
      <c r="IL12" s="16">
        <f>IF(L12=17,60,0)</f>
        <v>0</v>
      </c>
      <c r="IM12" s="16">
        <f>IF(L12=18,58,0)</f>
        <v>0</v>
      </c>
      <c r="IN12" s="16">
        <f>IF(L12=19,55,0)</f>
        <v>0</v>
      </c>
      <c r="IO12" s="16">
        <f>IF(L12=20,53,0)</f>
        <v>0</v>
      </c>
      <c r="IP12" s="16">
        <f>IF(L12&gt;20,0,0)</f>
        <v>0</v>
      </c>
      <c r="IQ12" s="16">
        <f>IF(L12="сх",0,0)</f>
        <v>0</v>
      </c>
      <c r="IR12" s="16">
        <f t="shared" si="9"/>
        <v>0</v>
      </c>
      <c r="IS12" s="14"/>
      <c r="IT12" s="14"/>
      <c r="IU12" s="14"/>
      <c r="IV12" s="14"/>
    </row>
    <row r="13" spans="1:256" s="17" customFormat="1" ht="141">
      <c r="A13" s="79">
        <v>3</v>
      </c>
      <c r="B13" s="80">
        <v>35</v>
      </c>
      <c r="C13" s="81" t="s">
        <v>45</v>
      </c>
      <c r="D13" s="82" t="s">
        <v>30</v>
      </c>
      <c r="E13" s="83" t="s">
        <v>84</v>
      </c>
      <c r="F13" s="91" t="s">
        <v>82</v>
      </c>
      <c r="G13" s="81" t="s">
        <v>83</v>
      </c>
      <c r="H13" s="80" t="s">
        <v>62</v>
      </c>
      <c r="I13" s="104" t="s">
        <v>1</v>
      </c>
      <c r="J13" s="89">
        <v>0</v>
      </c>
      <c r="K13" s="104">
        <v>3</v>
      </c>
      <c r="L13" s="113">
        <f>LOOKUP(K13,{1,2,3,4,5,6,7,8,9,10,11,12,13,14,15,16,17,18,19,20,21},{25,22,20,18,16,15,14,13,12,11,10,9,8,7,6,5,4,3,2,1,0})</f>
        <v>20</v>
      </c>
      <c r="M13" s="87">
        <f t="shared" si="0"/>
        <v>20</v>
      </c>
      <c r="N13" s="13" t="e">
        <f>#REF!+#REF!</f>
        <v>#REF!</v>
      </c>
      <c r="O13" s="14"/>
      <c r="P13" s="15"/>
      <c r="Q13" s="14">
        <f>IF(J13=1,25,0)</f>
        <v>0</v>
      </c>
      <c r="R13" s="14">
        <f>IF(J13=2,22,0)</f>
        <v>0</v>
      </c>
      <c r="S13" s="14">
        <f>IF(J13=3,20,0)</f>
        <v>0</v>
      </c>
      <c r="T13" s="14">
        <f>IF(J13=4,18,0)</f>
        <v>0</v>
      </c>
      <c r="U13" s="14">
        <f>IF(J13=5,16,0)</f>
        <v>0</v>
      </c>
      <c r="V13" s="14">
        <f>IF(J13=6,15,0)</f>
        <v>0</v>
      </c>
      <c r="W13" s="14">
        <f>IF(J13=7,14,0)</f>
        <v>0</v>
      </c>
      <c r="X13" s="14">
        <f>IF(J13=8,13,0)</f>
        <v>0</v>
      </c>
      <c r="Y13" s="14">
        <f>IF(J13=9,12,0)</f>
        <v>0</v>
      </c>
      <c r="Z13" s="14">
        <f>IF(J13=10,11,0)</f>
        <v>0</v>
      </c>
      <c r="AA13" s="14">
        <f>IF(J13=11,10,0)</f>
        <v>0</v>
      </c>
      <c r="AB13" s="14">
        <f>IF(J13=12,9,0)</f>
        <v>0</v>
      </c>
      <c r="AC13" s="14">
        <f>IF(J13=13,8,0)</f>
        <v>0</v>
      </c>
      <c r="AD13" s="14">
        <f>IF(J13=14,7,0)</f>
        <v>0</v>
      </c>
      <c r="AE13" s="14">
        <f>IF(J13=15,6,0)</f>
        <v>0</v>
      </c>
      <c r="AF13" s="14">
        <f>IF(J13=16,5,0)</f>
        <v>0</v>
      </c>
      <c r="AG13" s="14">
        <f>IF(J13=17,4,0)</f>
        <v>0</v>
      </c>
      <c r="AH13" s="14">
        <f>IF(J13=18,3,0)</f>
        <v>0</v>
      </c>
      <c r="AI13" s="14">
        <f>IF(J13=19,2,0)</f>
        <v>0</v>
      </c>
      <c r="AJ13" s="14">
        <f>IF(J13=20,1,0)</f>
        <v>0</v>
      </c>
      <c r="AK13" s="14">
        <f>IF(J13&gt;20,0,0)</f>
        <v>0</v>
      </c>
      <c r="AL13" s="14">
        <f>IF(J13="сх",0,0)</f>
        <v>0</v>
      </c>
      <c r="AM13" s="14">
        <f t="shared" si="1"/>
        <v>0</v>
      </c>
      <c r="AN13" s="14">
        <f>IF(L13=1,25,0)</f>
        <v>0</v>
      </c>
      <c r="AO13" s="14">
        <f>IF(L13=2,22,0)</f>
        <v>0</v>
      </c>
      <c r="AP13" s="14">
        <f>IF(L13=3,20,0)</f>
        <v>0</v>
      </c>
      <c r="AQ13" s="14">
        <f>IF(L13=4,18,0)</f>
        <v>0</v>
      </c>
      <c r="AR13" s="14">
        <f>IF(L13=5,16,0)</f>
        <v>0</v>
      </c>
      <c r="AS13" s="14">
        <f>IF(L13=6,15,0)</f>
        <v>0</v>
      </c>
      <c r="AT13" s="14">
        <f>IF(L13=7,14,0)</f>
        <v>0</v>
      </c>
      <c r="AU13" s="14">
        <f>IF(L13=8,13,0)</f>
        <v>0</v>
      </c>
      <c r="AV13" s="14">
        <f>IF(L13=9,12,0)</f>
        <v>0</v>
      </c>
      <c r="AW13" s="14">
        <f>IF(L13=10,11,0)</f>
        <v>0</v>
      </c>
      <c r="AX13" s="14">
        <f>IF(L13=11,10,0)</f>
        <v>0</v>
      </c>
      <c r="AY13" s="14">
        <f>IF(L13=12,9,0)</f>
        <v>0</v>
      </c>
      <c r="AZ13" s="14">
        <f>IF(L13=13,8,0)</f>
        <v>0</v>
      </c>
      <c r="BA13" s="14">
        <f>IF(L13=14,7,0)</f>
        <v>0</v>
      </c>
      <c r="BB13" s="14">
        <f>IF(L13=15,6,0)</f>
        <v>0</v>
      </c>
      <c r="BC13" s="14">
        <f>IF(L13=16,5,0)</f>
        <v>0</v>
      </c>
      <c r="BD13" s="14">
        <f>IF(L13=17,4,0)</f>
        <v>0</v>
      </c>
      <c r="BE13" s="14">
        <f>IF(L13=18,3,0)</f>
        <v>0</v>
      </c>
      <c r="BF13" s="14">
        <f>IF(L13=19,2,0)</f>
        <v>0</v>
      </c>
      <c r="BG13" s="14">
        <f>IF(L13=20,1,0)</f>
        <v>1</v>
      </c>
      <c r="BH13" s="14">
        <f>IF(L13&gt;20,0,0)</f>
        <v>0</v>
      </c>
      <c r="BI13" s="14">
        <f>IF(L13="сх",0,0)</f>
        <v>0</v>
      </c>
      <c r="BJ13" s="14">
        <f t="shared" si="2"/>
        <v>1</v>
      </c>
      <c r="BK13" s="14">
        <f>IF(J13=1,45,0)</f>
        <v>0</v>
      </c>
      <c r="BL13" s="14">
        <f>IF(J13=2,42,0)</f>
        <v>0</v>
      </c>
      <c r="BM13" s="14">
        <f>IF(J13=3,40,0)</f>
        <v>0</v>
      </c>
      <c r="BN13" s="14">
        <f>IF(J13=4,38,0)</f>
        <v>0</v>
      </c>
      <c r="BO13" s="14">
        <f>IF(J13=5,36,0)</f>
        <v>0</v>
      </c>
      <c r="BP13" s="14">
        <f>IF(J13=6,35,0)</f>
        <v>0</v>
      </c>
      <c r="BQ13" s="14">
        <f>IF(J13=7,34,0)</f>
        <v>0</v>
      </c>
      <c r="BR13" s="14">
        <f>IF(J13=8,33,0)</f>
        <v>0</v>
      </c>
      <c r="BS13" s="14">
        <f>IF(J13=9,32,0)</f>
        <v>0</v>
      </c>
      <c r="BT13" s="14">
        <f>IF(J13=10,31,0)</f>
        <v>0</v>
      </c>
      <c r="BU13" s="14">
        <f>IF(J13=11,30,0)</f>
        <v>0</v>
      </c>
      <c r="BV13" s="14">
        <f>IF(J13=12,29,0)</f>
        <v>0</v>
      </c>
      <c r="BW13" s="14">
        <f>IF(J13=13,28,0)</f>
        <v>0</v>
      </c>
      <c r="BX13" s="14">
        <f>IF(J13=14,27,0)</f>
        <v>0</v>
      </c>
      <c r="BY13" s="14">
        <f>IF(J13=15,26,0)</f>
        <v>0</v>
      </c>
      <c r="BZ13" s="14">
        <f>IF(J13=16,25,0)</f>
        <v>0</v>
      </c>
      <c r="CA13" s="14">
        <f>IF(J13=17,24,0)</f>
        <v>0</v>
      </c>
      <c r="CB13" s="14">
        <f>IF(J13=18,23,0)</f>
        <v>0</v>
      </c>
      <c r="CC13" s="14">
        <f>IF(J13=19,22,0)</f>
        <v>0</v>
      </c>
      <c r="CD13" s="14">
        <f>IF(J13=20,21,0)</f>
        <v>0</v>
      </c>
      <c r="CE13" s="14">
        <f>IF(J13=21,20,0)</f>
        <v>0</v>
      </c>
      <c r="CF13" s="14">
        <f>IF(J13=22,19,0)</f>
        <v>0</v>
      </c>
      <c r="CG13" s="14">
        <f>IF(J13=23,18,0)</f>
        <v>0</v>
      </c>
      <c r="CH13" s="14">
        <f>IF(J13=24,17,0)</f>
        <v>0</v>
      </c>
      <c r="CI13" s="14">
        <f>IF(J13=25,16,0)</f>
        <v>0</v>
      </c>
      <c r="CJ13" s="14">
        <f>IF(J13=26,15,0)</f>
        <v>0</v>
      </c>
      <c r="CK13" s="14">
        <f>IF(J13=27,14,0)</f>
        <v>0</v>
      </c>
      <c r="CL13" s="14">
        <f>IF(J13=28,13,0)</f>
        <v>0</v>
      </c>
      <c r="CM13" s="14">
        <f>IF(J13=29,12,0)</f>
        <v>0</v>
      </c>
      <c r="CN13" s="14">
        <f>IF(J13=30,11,0)</f>
        <v>0</v>
      </c>
      <c r="CO13" s="14">
        <f>IF(J13=31,10,0)</f>
        <v>0</v>
      </c>
      <c r="CP13" s="14">
        <f>IF(J13=32,9,0)</f>
        <v>0</v>
      </c>
      <c r="CQ13" s="14">
        <f>IF(J13=33,8,0)</f>
        <v>0</v>
      </c>
      <c r="CR13" s="14">
        <f>IF(J13=34,7,0)</f>
        <v>0</v>
      </c>
      <c r="CS13" s="14">
        <f>IF(J13=35,6,0)</f>
        <v>0</v>
      </c>
      <c r="CT13" s="14">
        <f>IF(J13=36,5,0)</f>
        <v>0</v>
      </c>
      <c r="CU13" s="14">
        <f>IF(J13=37,4,0)</f>
        <v>0</v>
      </c>
      <c r="CV13" s="14">
        <f>IF(J13=38,3,0)</f>
        <v>0</v>
      </c>
      <c r="CW13" s="14">
        <f>IF(J13=39,2,0)</f>
        <v>0</v>
      </c>
      <c r="CX13" s="14">
        <f>IF(J13=40,1,0)</f>
        <v>0</v>
      </c>
      <c r="CY13" s="14">
        <f>IF(J13&gt;20,0,0)</f>
        <v>0</v>
      </c>
      <c r="CZ13" s="14">
        <f>IF(J13="сх",0,0)</f>
        <v>0</v>
      </c>
      <c r="DA13" s="14">
        <f t="shared" si="3"/>
        <v>0</v>
      </c>
      <c r="DB13" s="14">
        <f>IF(L13=1,45,0)</f>
        <v>0</v>
      </c>
      <c r="DC13" s="14">
        <f>IF(L13=2,42,0)</f>
        <v>0</v>
      </c>
      <c r="DD13" s="14">
        <f>IF(L13=3,40,0)</f>
        <v>0</v>
      </c>
      <c r="DE13" s="14">
        <f>IF(L13=4,38,0)</f>
        <v>0</v>
      </c>
      <c r="DF13" s="14">
        <f>IF(L13=5,36,0)</f>
        <v>0</v>
      </c>
      <c r="DG13" s="14">
        <f>IF(L13=6,35,0)</f>
        <v>0</v>
      </c>
      <c r="DH13" s="14">
        <f>IF(L13=7,34,0)</f>
        <v>0</v>
      </c>
      <c r="DI13" s="14">
        <f>IF(L13=8,33,0)</f>
        <v>0</v>
      </c>
      <c r="DJ13" s="14">
        <f>IF(L13=9,32,0)</f>
        <v>0</v>
      </c>
      <c r="DK13" s="14">
        <f>IF(L13=10,31,0)</f>
        <v>0</v>
      </c>
      <c r="DL13" s="14">
        <f>IF(L13=11,30,0)</f>
        <v>0</v>
      </c>
      <c r="DM13" s="14">
        <f>IF(L13=12,29,0)</f>
        <v>0</v>
      </c>
      <c r="DN13" s="14">
        <f>IF(L13=13,28,0)</f>
        <v>0</v>
      </c>
      <c r="DO13" s="14">
        <f>IF(L13=14,27,0)</f>
        <v>0</v>
      </c>
      <c r="DP13" s="14">
        <f>IF(L13=15,26,0)</f>
        <v>0</v>
      </c>
      <c r="DQ13" s="14">
        <f>IF(L13=16,25,0)</f>
        <v>0</v>
      </c>
      <c r="DR13" s="14">
        <f>IF(L13=17,24,0)</f>
        <v>0</v>
      </c>
      <c r="DS13" s="14">
        <f>IF(L13=18,23,0)</f>
        <v>0</v>
      </c>
      <c r="DT13" s="14">
        <f>IF(L13=19,22,0)</f>
        <v>0</v>
      </c>
      <c r="DU13" s="14">
        <f>IF(L13=20,21,0)</f>
        <v>21</v>
      </c>
      <c r="DV13" s="14">
        <f>IF(L13=21,20,0)</f>
        <v>0</v>
      </c>
      <c r="DW13" s="14">
        <f>IF(L13=22,19,0)</f>
        <v>0</v>
      </c>
      <c r="DX13" s="14">
        <f>IF(L13=23,18,0)</f>
        <v>0</v>
      </c>
      <c r="DY13" s="14">
        <f>IF(L13=24,17,0)</f>
        <v>0</v>
      </c>
      <c r="DZ13" s="14">
        <f>IF(L13=25,16,0)</f>
        <v>0</v>
      </c>
      <c r="EA13" s="14">
        <f>IF(L13=26,15,0)</f>
        <v>0</v>
      </c>
      <c r="EB13" s="14">
        <f>IF(L13=27,14,0)</f>
        <v>0</v>
      </c>
      <c r="EC13" s="14">
        <f>IF(L13=28,13,0)</f>
        <v>0</v>
      </c>
      <c r="ED13" s="14">
        <f>IF(L13=29,12,0)</f>
        <v>0</v>
      </c>
      <c r="EE13" s="14">
        <f>IF(L13=30,11,0)</f>
        <v>0</v>
      </c>
      <c r="EF13" s="14">
        <f>IF(L13=31,10,0)</f>
        <v>0</v>
      </c>
      <c r="EG13" s="14">
        <f>IF(L13=32,9,0)</f>
        <v>0</v>
      </c>
      <c r="EH13" s="14">
        <f>IF(L13=33,8,0)</f>
        <v>0</v>
      </c>
      <c r="EI13" s="14">
        <f>IF(L13=34,7,0)</f>
        <v>0</v>
      </c>
      <c r="EJ13" s="14">
        <f>IF(L13=35,6,0)</f>
        <v>0</v>
      </c>
      <c r="EK13" s="14">
        <f>IF(L13=36,5,0)</f>
        <v>0</v>
      </c>
      <c r="EL13" s="14">
        <f>IF(L13=37,4,0)</f>
        <v>0</v>
      </c>
      <c r="EM13" s="14">
        <f>IF(L13=38,3,0)</f>
        <v>0</v>
      </c>
      <c r="EN13" s="14">
        <f>IF(L13=39,2,0)</f>
        <v>0</v>
      </c>
      <c r="EO13" s="14">
        <f>IF(L13=40,1,0)</f>
        <v>0</v>
      </c>
      <c r="EP13" s="14">
        <f>IF(L13&gt;20,0,0)</f>
        <v>0</v>
      </c>
      <c r="EQ13" s="14">
        <f>IF(L13="сх",0,0)</f>
        <v>0</v>
      </c>
      <c r="ER13" s="14">
        <f t="shared" si="4"/>
        <v>21</v>
      </c>
      <c r="ES13" s="14"/>
      <c r="ET13" s="14" t="str">
        <f>IF(J13="сх","ноль",IF(J13&gt;0,J13,"Ноль"))</f>
        <v>Ноль</v>
      </c>
      <c r="EU13" s="14">
        <f>IF(L13="сх","ноль",IF(L13&gt;0,L13,"Ноль"))</f>
        <v>20</v>
      </c>
      <c r="EV13" s="14"/>
      <c r="EW13" s="14">
        <f t="shared" si="5"/>
        <v>20</v>
      </c>
      <c r="EX13" s="14" t="e">
        <f>IF(M13=#REF!,IF(L13&lt;#REF!,#REF!,FB13),#REF!)</f>
        <v>#REF!</v>
      </c>
      <c r="EY13" s="14" t="e">
        <f>IF(M13=#REF!,IF(L13&lt;#REF!,0,1))</f>
        <v>#REF!</v>
      </c>
      <c r="EZ13" s="14" t="e">
        <f>IF(AND(EW13&gt;=21,EW13&lt;&gt;0),EW13,IF(M13&lt;#REF!,"СТОП",EX13+EY13))</f>
        <v>#REF!</v>
      </c>
      <c r="FA13" s="14"/>
      <c r="FB13" s="14">
        <v>15</v>
      </c>
      <c r="FC13" s="14">
        <v>16</v>
      </c>
      <c r="FD13" s="14"/>
      <c r="FE13" s="16">
        <f>IF(J13=1,25,0)</f>
        <v>0</v>
      </c>
      <c r="FF13" s="16">
        <f>IF(J13=2,22,0)</f>
        <v>0</v>
      </c>
      <c r="FG13" s="16">
        <f>IF(J13=3,20,0)</f>
        <v>0</v>
      </c>
      <c r="FH13" s="16">
        <f>IF(J13=4,18,0)</f>
        <v>0</v>
      </c>
      <c r="FI13" s="16">
        <f>IF(J13=5,16,0)</f>
        <v>0</v>
      </c>
      <c r="FJ13" s="16">
        <f>IF(J13=6,15,0)</f>
        <v>0</v>
      </c>
      <c r="FK13" s="16">
        <f>IF(J13=7,14,0)</f>
        <v>0</v>
      </c>
      <c r="FL13" s="16">
        <f>IF(J13=8,13,0)</f>
        <v>0</v>
      </c>
      <c r="FM13" s="16">
        <f>IF(J13=9,12,0)</f>
        <v>0</v>
      </c>
      <c r="FN13" s="16">
        <f>IF(J13=10,11,0)</f>
        <v>0</v>
      </c>
      <c r="FO13" s="16">
        <f>IF(J13=11,10,0)</f>
        <v>0</v>
      </c>
      <c r="FP13" s="16">
        <f>IF(J13=12,9,0)</f>
        <v>0</v>
      </c>
      <c r="FQ13" s="16">
        <f>IF(J13=13,8,0)</f>
        <v>0</v>
      </c>
      <c r="FR13" s="16">
        <f>IF(J13=14,7,0)</f>
        <v>0</v>
      </c>
      <c r="FS13" s="16">
        <f>IF(J13=15,6,0)</f>
        <v>0</v>
      </c>
      <c r="FT13" s="16">
        <f>IF(J13=16,5,0)</f>
        <v>0</v>
      </c>
      <c r="FU13" s="16">
        <f>IF(J13=17,4,0)</f>
        <v>0</v>
      </c>
      <c r="FV13" s="16">
        <f>IF(J13=18,3,0)</f>
        <v>0</v>
      </c>
      <c r="FW13" s="16">
        <f>IF(J13=19,2,0)</f>
        <v>0</v>
      </c>
      <c r="FX13" s="16">
        <f>IF(J13=20,1,0)</f>
        <v>0</v>
      </c>
      <c r="FY13" s="16">
        <f>IF(J13&gt;20,0,0)</f>
        <v>0</v>
      </c>
      <c r="FZ13" s="16">
        <f>IF(J13="сх",0,0)</f>
        <v>0</v>
      </c>
      <c r="GA13" s="16">
        <f t="shared" si="6"/>
        <v>0</v>
      </c>
      <c r="GB13" s="16">
        <f>IF(L13=1,25,0)</f>
        <v>0</v>
      </c>
      <c r="GC13" s="16">
        <f>IF(L13=2,22,0)</f>
        <v>0</v>
      </c>
      <c r="GD13" s="16">
        <f>IF(L13=3,20,0)</f>
        <v>0</v>
      </c>
      <c r="GE13" s="16">
        <f>IF(L13=4,18,0)</f>
        <v>0</v>
      </c>
      <c r="GF13" s="16">
        <f>IF(L13=5,16,0)</f>
        <v>0</v>
      </c>
      <c r="GG13" s="16">
        <f>IF(L13=6,15,0)</f>
        <v>0</v>
      </c>
      <c r="GH13" s="16">
        <f>IF(L13=7,14,0)</f>
        <v>0</v>
      </c>
      <c r="GI13" s="16">
        <f>IF(L13=8,13,0)</f>
        <v>0</v>
      </c>
      <c r="GJ13" s="16">
        <f>IF(L13=9,12,0)</f>
        <v>0</v>
      </c>
      <c r="GK13" s="16">
        <f>IF(L13=10,11,0)</f>
        <v>0</v>
      </c>
      <c r="GL13" s="16">
        <f>IF(L13=11,10,0)</f>
        <v>0</v>
      </c>
      <c r="GM13" s="16">
        <f>IF(L13=12,9,0)</f>
        <v>0</v>
      </c>
      <c r="GN13" s="16">
        <f>IF(L13=13,8,0)</f>
        <v>0</v>
      </c>
      <c r="GO13" s="16">
        <f>IF(L13=14,7,0)</f>
        <v>0</v>
      </c>
      <c r="GP13" s="16">
        <f>IF(L13=15,6,0)</f>
        <v>0</v>
      </c>
      <c r="GQ13" s="16">
        <f>IF(L13=16,5,0)</f>
        <v>0</v>
      </c>
      <c r="GR13" s="16">
        <f>IF(L13=17,4,0)</f>
        <v>0</v>
      </c>
      <c r="GS13" s="16">
        <f>IF(L13=18,3,0)</f>
        <v>0</v>
      </c>
      <c r="GT13" s="16">
        <f>IF(L13=19,2,0)</f>
        <v>0</v>
      </c>
      <c r="GU13" s="16">
        <f>IF(L13=20,1,0)</f>
        <v>1</v>
      </c>
      <c r="GV13" s="16">
        <f>IF(L13&gt;20,0,0)</f>
        <v>0</v>
      </c>
      <c r="GW13" s="16">
        <f>IF(L13="сх",0,0)</f>
        <v>0</v>
      </c>
      <c r="GX13" s="16">
        <f t="shared" si="7"/>
        <v>1</v>
      </c>
      <c r="GY13" s="16">
        <f>IF(J13=1,100,0)</f>
        <v>0</v>
      </c>
      <c r="GZ13" s="16">
        <f>IF(J13=2,98,0)</f>
        <v>0</v>
      </c>
      <c r="HA13" s="16">
        <f>IF(J13=3,95,0)</f>
        <v>0</v>
      </c>
      <c r="HB13" s="16">
        <f>IF(J13=4,93,0)</f>
        <v>0</v>
      </c>
      <c r="HC13" s="16">
        <f>IF(J13=5,90,0)</f>
        <v>0</v>
      </c>
      <c r="HD13" s="16">
        <f>IF(J13=6,88,0)</f>
        <v>0</v>
      </c>
      <c r="HE13" s="16">
        <f>IF(J13=7,85,0)</f>
        <v>0</v>
      </c>
      <c r="HF13" s="16">
        <f>IF(J13=8,83,0)</f>
        <v>0</v>
      </c>
      <c r="HG13" s="16">
        <f>IF(J13=9,80,0)</f>
        <v>0</v>
      </c>
      <c r="HH13" s="16">
        <f>IF(J13=10,78,0)</f>
        <v>0</v>
      </c>
      <c r="HI13" s="16">
        <f>IF(J13=11,75,0)</f>
        <v>0</v>
      </c>
      <c r="HJ13" s="16">
        <f>IF(J13=12,73,0)</f>
        <v>0</v>
      </c>
      <c r="HK13" s="16">
        <f>IF(J13=13,70,0)</f>
        <v>0</v>
      </c>
      <c r="HL13" s="16">
        <f>IF(J13=14,68,0)</f>
        <v>0</v>
      </c>
      <c r="HM13" s="16">
        <f>IF(J13=15,65,0)</f>
        <v>0</v>
      </c>
      <c r="HN13" s="16">
        <f>IF(J13=16,63,0)</f>
        <v>0</v>
      </c>
      <c r="HO13" s="16">
        <f>IF(J13=17,60,0)</f>
        <v>0</v>
      </c>
      <c r="HP13" s="16">
        <f>IF(J13=18,58,0)</f>
        <v>0</v>
      </c>
      <c r="HQ13" s="16">
        <f>IF(J13=19,55,0)</f>
        <v>0</v>
      </c>
      <c r="HR13" s="16">
        <f>IF(J13=20,53,0)</f>
        <v>0</v>
      </c>
      <c r="HS13" s="16">
        <f>IF(J13&gt;20,0,0)</f>
        <v>0</v>
      </c>
      <c r="HT13" s="16">
        <f>IF(J13="сх",0,0)</f>
        <v>0</v>
      </c>
      <c r="HU13" s="16">
        <f t="shared" si="8"/>
        <v>0</v>
      </c>
      <c r="HV13" s="16">
        <f>IF(L13=1,100,0)</f>
        <v>0</v>
      </c>
      <c r="HW13" s="16">
        <f>IF(L13=2,98,0)</f>
        <v>0</v>
      </c>
      <c r="HX13" s="16">
        <f>IF(L13=3,95,0)</f>
        <v>0</v>
      </c>
      <c r="HY13" s="16">
        <f>IF(L13=4,93,0)</f>
        <v>0</v>
      </c>
      <c r="HZ13" s="16">
        <f>IF(L13=5,90,0)</f>
        <v>0</v>
      </c>
      <c r="IA13" s="16">
        <f>IF(L13=6,88,0)</f>
        <v>0</v>
      </c>
      <c r="IB13" s="16">
        <f>IF(L13=7,85,0)</f>
        <v>0</v>
      </c>
      <c r="IC13" s="16">
        <f>IF(L13=8,83,0)</f>
        <v>0</v>
      </c>
      <c r="ID13" s="16">
        <f>IF(L13=9,80,0)</f>
        <v>0</v>
      </c>
      <c r="IE13" s="16">
        <f>IF(L13=10,78,0)</f>
        <v>0</v>
      </c>
      <c r="IF13" s="16">
        <f>IF(L13=11,75,0)</f>
        <v>0</v>
      </c>
      <c r="IG13" s="16">
        <f>IF(L13=12,73,0)</f>
        <v>0</v>
      </c>
      <c r="IH13" s="16">
        <f>IF(L13=13,70,0)</f>
        <v>0</v>
      </c>
      <c r="II13" s="16">
        <f>IF(L13=14,68,0)</f>
        <v>0</v>
      </c>
      <c r="IJ13" s="16">
        <f>IF(L13=15,65,0)</f>
        <v>0</v>
      </c>
      <c r="IK13" s="16">
        <f>IF(L13=16,63,0)</f>
        <v>0</v>
      </c>
      <c r="IL13" s="16">
        <f>IF(L13=17,60,0)</f>
        <v>0</v>
      </c>
      <c r="IM13" s="16">
        <f>IF(L13=18,58,0)</f>
        <v>0</v>
      </c>
      <c r="IN13" s="16">
        <f>IF(L13=19,55,0)</f>
        <v>0</v>
      </c>
      <c r="IO13" s="16">
        <f>IF(L13=20,53,0)</f>
        <v>53</v>
      </c>
      <c r="IP13" s="16">
        <f>IF(L13&gt;20,0,0)</f>
        <v>0</v>
      </c>
      <c r="IQ13" s="16">
        <f>IF(L13="сх",0,0)</f>
        <v>0</v>
      </c>
      <c r="IR13" s="16">
        <f t="shared" si="9"/>
        <v>53</v>
      </c>
      <c r="IS13" s="14"/>
      <c r="IT13" s="14"/>
      <c r="IU13" s="14"/>
      <c r="IV13" s="14"/>
    </row>
    <row r="14" spans="1:256" s="17" customFormat="1" ht="141">
      <c r="A14" s="79" t="s">
        <v>125</v>
      </c>
      <c r="B14" s="80">
        <v>12</v>
      </c>
      <c r="C14" s="81" t="s">
        <v>95</v>
      </c>
      <c r="D14" s="82" t="s">
        <v>30</v>
      </c>
      <c r="E14" s="83" t="s">
        <v>58</v>
      </c>
      <c r="F14" s="91" t="s">
        <v>82</v>
      </c>
      <c r="G14" s="81" t="s">
        <v>83</v>
      </c>
      <c r="H14" s="80" t="s">
        <v>62</v>
      </c>
      <c r="I14" s="104" t="s">
        <v>1</v>
      </c>
      <c r="J14" s="89">
        <v>0</v>
      </c>
      <c r="K14" s="104" t="s">
        <v>1</v>
      </c>
      <c r="L14" s="113">
        <v>0</v>
      </c>
      <c r="M14" s="87">
        <f t="shared" si="0"/>
        <v>0</v>
      </c>
      <c r="N14" s="13" t="e">
        <f>#REF!+#REF!</f>
        <v>#REF!</v>
      </c>
      <c r="O14" s="14"/>
      <c r="P14" s="15"/>
      <c r="Q14" s="14">
        <f>IF(J15=1,25,0)</f>
        <v>0</v>
      </c>
      <c r="R14" s="14">
        <f>IF(J15=2,22,0)</f>
        <v>0</v>
      </c>
      <c r="S14" s="14">
        <f>IF(J15=3,20,0)</f>
        <v>0</v>
      </c>
      <c r="T14" s="14">
        <f>IF(J15=4,18,0)</f>
        <v>0</v>
      </c>
      <c r="U14" s="14">
        <f>IF(J15=5,16,0)</f>
        <v>0</v>
      </c>
      <c r="V14" s="14">
        <f>IF(J15=6,15,0)</f>
        <v>0</v>
      </c>
      <c r="W14" s="14">
        <f>IF(J15=7,14,0)</f>
        <v>0</v>
      </c>
      <c r="X14" s="14">
        <f>IF(J15=8,13,0)</f>
        <v>0</v>
      </c>
      <c r="Y14" s="14">
        <f>IF(J15=9,12,0)</f>
        <v>0</v>
      </c>
      <c r="Z14" s="14">
        <f>IF(J15=10,11,0)</f>
        <v>0</v>
      </c>
      <c r="AA14" s="14">
        <f>IF(J15=11,10,0)</f>
        <v>0</v>
      </c>
      <c r="AB14" s="14">
        <f>IF(J15=12,9,0)</f>
        <v>0</v>
      </c>
      <c r="AC14" s="14">
        <f>IF(J15=13,8,0)</f>
        <v>0</v>
      </c>
      <c r="AD14" s="14">
        <f>IF(J15=14,7,0)</f>
        <v>0</v>
      </c>
      <c r="AE14" s="14">
        <f>IF(J15=15,6,0)</f>
        <v>0</v>
      </c>
      <c r="AF14" s="14">
        <f>IF(J15=16,5,0)</f>
        <v>0</v>
      </c>
      <c r="AG14" s="14">
        <f>IF(J15=17,4,0)</f>
        <v>0</v>
      </c>
      <c r="AH14" s="14">
        <f>IF(J15=18,3,0)</f>
        <v>0</v>
      </c>
      <c r="AI14" s="14">
        <f>IF(J15=19,2,0)</f>
        <v>0</v>
      </c>
      <c r="AJ14" s="14">
        <f>IF(J15=20,1,0)</f>
        <v>0</v>
      </c>
      <c r="AK14" s="14">
        <f>IF(J15&gt;20,0,0)</f>
        <v>0</v>
      </c>
      <c r="AL14" s="14">
        <f>IF(J15="сх",0,0)</f>
        <v>0</v>
      </c>
      <c r="AM14" s="14">
        <f t="shared" si="1"/>
        <v>0</v>
      </c>
      <c r="AN14" s="14">
        <f>IF(L15=1,25,0)</f>
        <v>0</v>
      </c>
      <c r="AO14" s="14">
        <f>IF(L15=2,22,0)</f>
        <v>0</v>
      </c>
      <c r="AP14" s="14">
        <f>IF(L15=3,20,0)</f>
        <v>0</v>
      </c>
      <c r="AQ14" s="14">
        <f>IF(L15=4,18,0)</f>
        <v>0</v>
      </c>
      <c r="AR14" s="14">
        <f>IF(L15=5,16,0)</f>
        <v>0</v>
      </c>
      <c r="AS14" s="14">
        <f>IF(L15=6,15,0)</f>
        <v>0</v>
      </c>
      <c r="AT14" s="14">
        <f>IF(L15=7,14,0)</f>
        <v>0</v>
      </c>
      <c r="AU14" s="14">
        <f>IF(L15=8,13,0)</f>
        <v>0</v>
      </c>
      <c r="AV14" s="14">
        <f>IF(L15=9,12,0)</f>
        <v>0</v>
      </c>
      <c r="AW14" s="14">
        <f>IF(L15=10,11,0)</f>
        <v>0</v>
      </c>
      <c r="AX14" s="14">
        <f>IF(L15=11,10,0)</f>
        <v>0</v>
      </c>
      <c r="AY14" s="14">
        <f>IF(L15=12,9,0)</f>
        <v>0</v>
      </c>
      <c r="AZ14" s="14">
        <f>IF(L15=13,8,0)</f>
        <v>0</v>
      </c>
      <c r="BA14" s="14">
        <f>IF(L15=14,7,0)</f>
        <v>0</v>
      </c>
      <c r="BB14" s="14">
        <f>IF(L15=15,6,0)</f>
        <v>0</v>
      </c>
      <c r="BC14" s="14">
        <f>IF(L15=16,5,0)</f>
        <v>0</v>
      </c>
      <c r="BD14" s="14">
        <f>IF(L15=17,4,0)</f>
        <v>0</v>
      </c>
      <c r="BE14" s="14">
        <f>IF(L15=18,3,0)</f>
        <v>0</v>
      </c>
      <c r="BF14" s="14">
        <f>IF(L15=19,2,0)</f>
        <v>0</v>
      </c>
      <c r="BG14" s="14">
        <f>IF(L15=20,1,0)</f>
        <v>0</v>
      </c>
      <c r="BH14" s="14">
        <f>IF(L15&gt;20,0,0)</f>
        <v>0</v>
      </c>
      <c r="BI14" s="14">
        <f>IF(L15="сх",0,0)</f>
        <v>0</v>
      </c>
      <c r="BJ14" s="14">
        <f t="shared" si="2"/>
        <v>0</v>
      </c>
      <c r="BK14" s="14">
        <f>IF(J15=1,45,0)</f>
        <v>0</v>
      </c>
      <c r="BL14" s="14">
        <f>IF(J15=2,42,0)</f>
        <v>0</v>
      </c>
      <c r="BM14" s="14">
        <f>IF(J15=3,40,0)</f>
        <v>0</v>
      </c>
      <c r="BN14" s="14">
        <f>IF(J15=4,38,0)</f>
        <v>0</v>
      </c>
      <c r="BO14" s="14">
        <f>IF(J15=5,36,0)</f>
        <v>0</v>
      </c>
      <c r="BP14" s="14">
        <f>IF(J15=6,35,0)</f>
        <v>0</v>
      </c>
      <c r="BQ14" s="14">
        <f>IF(J15=7,34,0)</f>
        <v>0</v>
      </c>
      <c r="BR14" s="14">
        <f>IF(J15=8,33,0)</f>
        <v>0</v>
      </c>
      <c r="BS14" s="14">
        <f>IF(J15=9,32,0)</f>
        <v>0</v>
      </c>
      <c r="BT14" s="14">
        <f>IF(J15=10,31,0)</f>
        <v>0</v>
      </c>
      <c r="BU14" s="14">
        <f>IF(J15=11,30,0)</f>
        <v>0</v>
      </c>
      <c r="BV14" s="14">
        <f>IF(J15=12,29,0)</f>
        <v>0</v>
      </c>
      <c r="BW14" s="14">
        <f>IF(J15=13,28,0)</f>
        <v>0</v>
      </c>
      <c r="BX14" s="14">
        <f>IF(J15=14,27,0)</f>
        <v>0</v>
      </c>
      <c r="BY14" s="14">
        <f>IF(J15=15,26,0)</f>
        <v>0</v>
      </c>
      <c r="BZ14" s="14">
        <f>IF(J15=16,25,0)</f>
        <v>0</v>
      </c>
      <c r="CA14" s="14">
        <f>IF(J15=17,24,0)</f>
        <v>0</v>
      </c>
      <c r="CB14" s="14">
        <f>IF(J15=18,23,0)</f>
        <v>0</v>
      </c>
      <c r="CC14" s="14">
        <f>IF(J15=19,22,0)</f>
        <v>0</v>
      </c>
      <c r="CD14" s="14">
        <f>IF(J15=20,21,0)</f>
        <v>0</v>
      </c>
      <c r="CE14" s="14">
        <f>IF(J15=21,20,0)</f>
        <v>0</v>
      </c>
      <c r="CF14" s="14">
        <f>IF(J15=22,19,0)</f>
        <v>0</v>
      </c>
      <c r="CG14" s="14">
        <f>IF(J15=23,18,0)</f>
        <v>0</v>
      </c>
      <c r="CH14" s="14">
        <f>IF(J15=24,17,0)</f>
        <v>0</v>
      </c>
      <c r="CI14" s="14">
        <f>IF(J15=25,16,0)</f>
        <v>0</v>
      </c>
      <c r="CJ14" s="14">
        <f>IF(J15=26,15,0)</f>
        <v>0</v>
      </c>
      <c r="CK14" s="14">
        <f>IF(J15=27,14,0)</f>
        <v>0</v>
      </c>
      <c r="CL14" s="14">
        <f>IF(J15=28,13,0)</f>
        <v>0</v>
      </c>
      <c r="CM14" s="14">
        <f>IF(J15=29,12,0)</f>
        <v>0</v>
      </c>
      <c r="CN14" s="14">
        <f>IF(J15=30,11,0)</f>
        <v>0</v>
      </c>
      <c r="CO14" s="14">
        <f>IF(J15=31,10,0)</f>
        <v>0</v>
      </c>
      <c r="CP14" s="14">
        <f>IF(J15=32,9,0)</f>
        <v>0</v>
      </c>
      <c r="CQ14" s="14">
        <f>IF(J15=33,8,0)</f>
        <v>0</v>
      </c>
      <c r="CR14" s="14">
        <f>IF(J15=34,7,0)</f>
        <v>0</v>
      </c>
      <c r="CS14" s="14">
        <f>IF(J15=35,6,0)</f>
        <v>0</v>
      </c>
      <c r="CT14" s="14">
        <f>IF(J15=36,5,0)</f>
        <v>0</v>
      </c>
      <c r="CU14" s="14">
        <f>IF(J15=37,4,0)</f>
        <v>0</v>
      </c>
      <c r="CV14" s="14">
        <f>IF(J15=38,3,0)</f>
        <v>0</v>
      </c>
      <c r="CW14" s="14">
        <f>IF(J15=39,2,0)</f>
        <v>0</v>
      </c>
      <c r="CX14" s="14">
        <f>IF(J15=40,1,0)</f>
        <v>0</v>
      </c>
      <c r="CY14" s="14">
        <f>IF(J15&gt;20,0,0)</f>
        <v>0</v>
      </c>
      <c r="CZ14" s="14">
        <f>IF(J15="сх",0,0)</f>
        <v>0</v>
      </c>
      <c r="DA14" s="14">
        <f t="shared" si="3"/>
        <v>0</v>
      </c>
      <c r="DB14" s="14">
        <f>IF(L15=1,45,0)</f>
        <v>0</v>
      </c>
      <c r="DC14" s="14">
        <f>IF(L15=2,42,0)</f>
        <v>0</v>
      </c>
      <c r="DD14" s="14">
        <f>IF(L15=3,40,0)</f>
        <v>0</v>
      </c>
      <c r="DE14" s="14">
        <f>IF(L15=4,38,0)</f>
        <v>0</v>
      </c>
      <c r="DF14" s="14">
        <f>IF(L15=5,36,0)</f>
        <v>0</v>
      </c>
      <c r="DG14" s="14">
        <f>IF(L15=6,35,0)</f>
        <v>0</v>
      </c>
      <c r="DH14" s="14">
        <f>IF(L15=7,34,0)</f>
        <v>0</v>
      </c>
      <c r="DI14" s="14">
        <f>IF(L15=8,33,0)</f>
        <v>0</v>
      </c>
      <c r="DJ14" s="14">
        <f>IF(L15=9,32,0)</f>
        <v>0</v>
      </c>
      <c r="DK14" s="14">
        <f>IF(L15=10,31,0)</f>
        <v>0</v>
      </c>
      <c r="DL14" s="14">
        <f>IF(L15=11,30,0)</f>
        <v>0</v>
      </c>
      <c r="DM14" s="14">
        <f>IF(L15=12,29,0)</f>
        <v>0</v>
      </c>
      <c r="DN14" s="14">
        <f>IF(L15=13,28,0)</f>
        <v>0</v>
      </c>
      <c r="DO14" s="14">
        <f>IF(L15=14,27,0)</f>
        <v>0</v>
      </c>
      <c r="DP14" s="14">
        <f>IF(L15=15,26,0)</f>
        <v>0</v>
      </c>
      <c r="DQ14" s="14">
        <f>IF(L15=16,25,0)</f>
        <v>0</v>
      </c>
      <c r="DR14" s="14">
        <f>IF(L15=17,24,0)</f>
        <v>0</v>
      </c>
      <c r="DS14" s="14">
        <f>IF(L15=18,23,0)</f>
        <v>0</v>
      </c>
      <c r="DT14" s="14">
        <f>IF(L15=19,22,0)</f>
        <v>0</v>
      </c>
      <c r="DU14" s="14">
        <f>IF(L15=20,21,0)</f>
        <v>0</v>
      </c>
      <c r="DV14" s="14">
        <f>IF(L15=21,20,0)</f>
        <v>0</v>
      </c>
      <c r="DW14" s="14">
        <f>IF(L15=22,19,0)</f>
        <v>0</v>
      </c>
      <c r="DX14" s="14">
        <f>IF(L15=23,18,0)</f>
        <v>0</v>
      </c>
      <c r="DY14" s="14">
        <f>IF(L15=24,17,0)</f>
        <v>0</v>
      </c>
      <c r="DZ14" s="14">
        <f>IF(L15=25,16,0)</f>
        <v>0</v>
      </c>
      <c r="EA14" s="14">
        <f>IF(L15=26,15,0)</f>
        <v>0</v>
      </c>
      <c r="EB14" s="14">
        <f>IF(L15=27,14,0)</f>
        <v>0</v>
      </c>
      <c r="EC14" s="14">
        <f>IF(L15=28,13,0)</f>
        <v>0</v>
      </c>
      <c r="ED14" s="14">
        <f>IF(L15=29,12,0)</f>
        <v>0</v>
      </c>
      <c r="EE14" s="14">
        <f>IF(L15=30,11,0)</f>
        <v>0</v>
      </c>
      <c r="EF14" s="14">
        <f>IF(L15=31,10,0)</f>
        <v>0</v>
      </c>
      <c r="EG14" s="14">
        <f>IF(L15=32,9,0)</f>
        <v>0</v>
      </c>
      <c r="EH14" s="14">
        <f>IF(L15=33,8,0)</f>
        <v>0</v>
      </c>
      <c r="EI14" s="14">
        <f>IF(L15=34,7,0)</f>
        <v>0</v>
      </c>
      <c r="EJ14" s="14">
        <f>IF(L15=35,6,0)</f>
        <v>0</v>
      </c>
      <c r="EK14" s="14">
        <f>IF(L15=36,5,0)</f>
        <v>0</v>
      </c>
      <c r="EL14" s="14">
        <f>IF(L15=37,4,0)</f>
        <v>0</v>
      </c>
      <c r="EM14" s="14">
        <f>IF(L15=38,3,0)</f>
        <v>0</v>
      </c>
      <c r="EN14" s="14">
        <f>IF(L15=39,2,0)</f>
        <v>0</v>
      </c>
      <c r="EO14" s="14">
        <f>IF(L15=40,1,0)</f>
        <v>0</v>
      </c>
      <c r="EP14" s="14">
        <f>IF(L15&gt;20,0,0)</f>
        <v>0</v>
      </c>
      <c r="EQ14" s="14">
        <f>IF(L15="сх",0,0)</f>
        <v>0</v>
      </c>
      <c r="ER14" s="14">
        <f t="shared" si="4"/>
        <v>0</v>
      </c>
      <c r="ES14" s="14"/>
      <c r="ET14" s="14" t="str">
        <f>IF(J15="сх","ноль",IF(J15&gt;0,J15,"Ноль"))</f>
        <v>Ноль</v>
      </c>
      <c r="EU14" s="14" t="str">
        <f>IF(L15="сх","ноль",IF(L15&gt;0,L15,"Ноль"))</f>
        <v>Ноль</v>
      </c>
      <c r="EV14" s="14"/>
      <c r="EW14" s="14">
        <f t="shared" si="5"/>
        <v>0</v>
      </c>
      <c r="EX14" s="14" t="e">
        <f>IF(M15=#REF!,IF(L15&lt;#REF!,#REF!,FB14),#REF!)</f>
        <v>#REF!</v>
      </c>
      <c r="EY14" s="14" t="e">
        <f>IF(M15=#REF!,IF(L15&lt;#REF!,0,1))</f>
        <v>#REF!</v>
      </c>
      <c r="EZ14" s="14" t="e">
        <f>IF(AND(EW14&gt;=21,EW14&lt;&gt;0),EW14,IF(M15&lt;#REF!,"СТОП",EX14+EY14))</f>
        <v>#REF!</v>
      </c>
      <c r="FA14" s="14"/>
      <c r="FB14" s="14">
        <v>15</v>
      </c>
      <c r="FC14" s="14">
        <v>16</v>
      </c>
      <c r="FD14" s="14"/>
      <c r="FE14" s="16">
        <f>IF(J15=1,25,0)</f>
        <v>0</v>
      </c>
      <c r="FF14" s="16">
        <f>IF(J15=2,22,0)</f>
        <v>0</v>
      </c>
      <c r="FG14" s="16">
        <f>IF(J15=3,20,0)</f>
        <v>0</v>
      </c>
      <c r="FH14" s="16">
        <f>IF(J15=4,18,0)</f>
        <v>0</v>
      </c>
      <c r="FI14" s="16">
        <f>IF(J15=5,16,0)</f>
        <v>0</v>
      </c>
      <c r="FJ14" s="16">
        <f>IF(J15=6,15,0)</f>
        <v>0</v>
      </c>
      <c r="FK14" s="16">
        <f>IF(J15=7,14,0)</f>
        <v>0</v>
      </c>
      <c r="FL14" s="16">
        <f>IF(J15=8,13,0)</f>
        <v>0</v>
      </c>
      <c r="FM14" s="16">
        <f>IF(J15=9,12,0)</f>
        <v>0</v>
      </c>
      <c r="FN14" s="16">
        <f>IF(J15=10,11,0)</f>
        <v>0</v>
      </c>
      <c r="FO14" s="16">
        <f>IF(J15=11,10,0)</f>
        <v>0</v>
      </c>
      <c r="FP14" s="16">
        <f>IF(J15=12,9,0)</f>
        <v>0</v>
      </c>
      <c r="FQ14" s="16">
        <f>IF(J15=13,8,0)</f>
        <v>0</v>
      </c>
      <c r="FR14" s="16">
        <f>IF(J15=14,7,0)</f>
        <v>0</v>
      </c>
      <c r="FS14" s="16">
        <f>IF(J15=15,6,0)</f>
        <v>0</v>
      </c>
      <c r="FT14" s="16">
        <f>IF(J15=16,5,0)</f>
        <v>0</v>
      </c>
      <c r="FU14" s="16">
        <f>IF(J15=17,4,0)</f>
        <v>0</v>
      </c>
      <c r="FV14" s="16">
        <f>IF(J15=18,3,0)</f>
        <v>0</v>
      </c>
      <c r="FW14" s="16">
        <f>IF(J15=19,2,0)</f>
        <v>0</v>
      </c>
      <c r="FX14" s="16">
        <f>IF(J15=20,1,0)</f>
        <v>0</v>
      </c>
      <c r="FY14" s="16">
        <f>IF(J15&gt;20,0,0)</f>
        <v>0</v>
      </c>
      <c r="FZ14" s="16">
        <f>IF(J15="сх",0,0)</f>
        <v>0</v>
      </c>
      <c r="GA14" s="16">
        <f t="shared" si="6"/>
        <v>0</v>
      </c>
      <c r="GB14" s="16">
        <f>IF(L15=1,25,0)</f>
        <v>0</v>
      </c>
      <c r="GC14" s="16">
        <f>IF(L15=2,22,0)</f>
        <v>0</v>
      </c>
      <c r="GD14" s="16">
        <f>IF(L15=3,20,0)</f>
        <v>0</v>
      </c>
      <c r="GE14" s="16">
        <f>IF(L15=4,18,0)</f>
        <v>0</v>
      </c>
      <c r="GF14" s="16">
        <f>IF(L15=5,16,0)</f>
        <v>0</v>
      </c>
      <c r="GG14" s="16">
        <f>IF(L15=6,15,0)</f>
        <v>0</v>
      </c>
      <c r="GH14" s="16">
        <f>IF(L15=7,14,0)</f>
        <v>0</v>
      </c>
      <c r="GI14" s="16">
        <f>IF(L15=8,13,0)</f>
        <v>0</v>
      </c>
      <c r="GJ14" s="16">
        <f>IF(L15=9,12,0)</f>
        <v>0</v>
      </c>
      <c r="GK14" s="16">
        <f>IF(L15=10,11,0)</f>
        <v>0</v>
      </c>
      <c r="GL14" s="16">
        <f>IF(L15=11,10,0)</f>
        <v>0</v>
      </c>
      <c r="GM14" s="16">
        <f>IF(L15=12,9,0)</f>
        <v>0</v>
      </c>
      <c r="GN14" s="16">
        <f>IF(L15=13,8,0)</f>
        <v>0</v>
      </c>
      <c r="GO14" s="16">
        <f>IF(L15=14,7,0)</f>
        <v>0</v>
      </c>
      <c r="GP14" s="16">
        <f>IF(L15=15,6,0)</f>
        <v>0</v>
      </c>
      <c r="GQ14" s="16">
        <f>IF(L15=16,5,0)</f>
        <v>0</v>
      </c>
      <c r="GR14" s="16">
        <f>IF(L15=17,4,0)</f>
        <v>0</v>
      </c>
      <c r="GS14" s="16">
        <f>IF(L15=18,3,0)</f>
        <v>0</v>
      </c>
      <c r="GT14" s="16">
        <f>IF(L15=19,2,0)</f>
        <v>0</v>
      </c>
      <c r="GU14" s="16">
        <f>IF(L15=20,1,0)</f>
        <v>0</v>
      </c>
      <c r="GV14" s="16">
        <f>IF(L15&gt;20,0,0)</f>
        <v>0</v>
      </c>
      <c r="GW14" s="16">
        <f>IF(L15="сх",0,0)</f>
        <v>0</v>
      </c>
      <c r="GX14" s="16">
        <f t="shared" si="7"/>
        <v>0</v>
      </c>
      <c r="GY14" s="16">
        <f>IF(J15=1,100,0)</f>
        <v>0</v>
      </c>
      <c r="GZ14" s="16">
        <f>IF(J15=2,98,0)</f>
        <v>0</v>
      </c>
      <c r="HA14" s="16">
        <f>IF(J15=3,95,0)</f>
        <v>0</v>
      </c>
      <c r="HB14" s="16">
        <f>IF(J15=4,93,0)</f>
        <v>0</v>
      </c>
      <c r="HC14" s="16">
        <f>IF(J15=5,90,0)</f>
        <v>0</v>
      </c>
      <c r="HD14" s="16">
        <f>IF(J15=6,88,0)</f>
        <v>0</v>
      </c>
      <c r="HE14" s="16">
        <f>IF(J15=7,85,0)</f>
        <v>0</v>
      </c>
      <c r="HF14" s="16">
        <f>IF(J15=8,83,0)</f>
        <v>0</v>
      </c>
      <c r="HG14" s="16">
        <f>IF(J15=9,80,0)</f>
        <v>0</v>
      </c>
      <c r="HH14" s="16">
        <f>IF(J15=10,78,0)</f>
        <v>0</v>
      </c>
      <c r="HI14" s="16">
        <f>IF(J15=11,75,0)</f>
        <v>0</v>
      </c>
      <c r="HJ14" s="16">
        <f>IF(J15=12,73,0)</f>
        <v>0</v>
      </c>
      <c r="HK14" s="16">
        <f>IF(J15=13,70,0)</f>
        <v>0</v>
      </c>
      <c r="HL14" s="16">
        <f>IF(J15=14,68,0)</f>
        <v>0</v>
      </c>
      <c r="HM14" s="16">
        <f>IF(J15=15,65,0)</f>
        <v>0</v>
      </c>
      <c r="HN14" s="16">
        <f>IF(J15=16,63,0)</f>
        <v>0</v>
      </c>
      <c r="HO14" s="16">
        <f>IF(J15=17,60,0)</f>
        <v>0</v>
      </c>
      <c r="HP14" s="16">
        <f>IF(J15=18,58,0)</f>
        <v>0</v>
      </c>
      <c r="HQ14" s="16">
        <f>IF(J15=19,55,0)</f>
        <v>0</v>
      </c>
      <c r="HR14" s="16">
        <f>IF(J15=20,53,0)</f>
        <v>0</v>
      </c>
      <c r="HS14" s="16">
        <f>IF(J15&gt;20,0,0)</f>
        <v>0</v>
      </c>
      <c r="HT14" s="16">
        <f>IF(J15="сх",0,0)</f>
        <v>0</v>
      </c>
      <c r="HU14" s="16">
        <f t="shared" si="8"/>
        <v>0</v>
      </c>
      <c r="HV14" s="16">
        <f>IF(L15=1,100,0)</f>
        <v>0</v>
      </c>
      <c r="HW14" s="16">
        <f>IF(L15=2,98,0)</f>
        <v>0</v>
      </c>
      <c r="HX14" s="16">
        <f>IF(L15=3,95,0)</f>
        <v>0</v>
      </c>
      <c r="HY14" s="16">
        <f>IF(L15=4,93,0)</f>
        <v>0</v>
      </c>
      <c r="HZ14" s="16">
        <f>IF(L15=5,90,0)</f>
        <v>0</v>
      </c>
      <c r="IA14" s="16">
        <f>IF(L15=6,88,0)</f>
        <v>0</v>
      </c>
      <c r="IB14" s="16">
        <f>IF(L15=7,85,0)</f>
        <v>0</v>
      </c>
      <c r="IC14" s="16">
        <f>IF(L15=8,83,0)</f>
        <v>0</v>
      </c>
      <c r="ID14" s="16">
        <f>IF(L15=9,80,0)</f>
        <v>0</v>
      </c>
      <c r="IE14" s="16">
        <f>IF(L15=10,78,0)</f>
        <v>0</v>
      </c>
      <c r="IF14" s="16">
        <f>IF(L15=11,75,0)</f>
        <v>0</v>
      </c>
      <c r="IG14" s="16">
        <f>IF(L15=12,73,0)</f>
        <v>0</v>
      </c>
      <c r="IH14" s="16">
        <f>IF(L15=13,70,0)</f>
        <v>0</v>
      </c>
      <c r="II14" s="16">
        <f>IF(L15=14,68,0)</f>
        <v>0</v>
      </c>
      <c r="IJ14" s="16">
        <f>IF(L15=15,65,0)</f>
        <v>0</v>
      </c>
      <c r="IK14" s="16">
        <f>IF(L15=16,63,0)</f>
        <v>0</v>
      </c>
      <c r="IL14" s="16">
        <f>IF(L15=17,60,0)</f>
        <v>0</v>
      </c>
      <c r="IM14" s="16">
        <f>IF(L15=18,58,0)</f>
        <v>0</v>
      </c>
      <c r="IN14" s="16">
        <f>IF(L15=19,55,0)</f>
        <v>0</v>
      </c>
      <c r="IO14" s="16">
        <f>IF(L15=20,53,0)</f>
        <v>0</v>
      </c>
      <c r="IP14" s="16">
        <f>IF(L15&gt;20,0,0)</f>
        <v>0</v>
      </c>
      <c r="IQ14" s="16">
        <f>IF(L15="сх",0,0)</f>
        <v>0</v>
      </c>
      <c r="IR14" s="16">
        <f t="shared" si="9"/>
        <v>0</v>
      </c>
      <c r="IS14" s="14"/>
      <c r="IT14" s="14"/>
      <c r="IU14" s="14"/>
      <c r="IV14" s="14"/>
    </row>
    <row r="15" spans="1:256" s="17" customFormat="1" ht="141">
      <c r="A15" s="79" t="s">
        <v>125</v>
      </c>
      <c r="B15" s="80">
        <v>112</v>
      </c>
      <c r="C15" s="81" t="s">
        <v>96</v>
      </c>
      <c r="D15" s="80" t="s">
        <v>30</v>
      </c>
      <c r="E15" s="83" t="s">
        <v>58</v>
      </c>
      <c r="F15" s="91" t="s">
        <v>64</v>
      </c>
      <c r="G15" s="81" t="s">
        <v>65</v>
      </c>
      <c r="H15" s="80" t="s">
        <v>66</v>
      </c>
      <c r="I15" s="104" t="s">
        <v>1</v>
      </c>
      <c r="J15" s="89">
        <v>0</v>
      </c>
      <c r="K15" s="104" t="s">
        <v>126</v>
      </c>
      <c r="L15" s="113">
        <v>0</v>
      </c>
      <c r="M15" s="87">
        <f t="shared" si="0"/>
        <v>0</v>
      </c>
      <c r="N15" s="13" t="e">
        <f>#REF!+#REF!</f>
        <v>#REF!</v>
      </c>
      <c r="O15" s="14"/>
      <c r="P15" s="15"/>
      <c r="Q15" s="14" t="e">
        <f>IF(#REF!=1,25,0)</f>
        <v>#REF!</v>
      </c>
      <c r="R15" s="14" t="e">
        <f>IF(#REF!=2,22,0)</f>
        <v>#REF!</v>
      </c>
      <c r="S15" s="14" t="e">
        <f>IF(#REF!=3,20,0)</f>
        <v>#REF!</v>
      </c>
      <c r="T15" s="14" t="e">
        <f>IF(#REF!=4,18,0)</f>
        <v>#REF!</v>
      </c>
      <c r="U15" s="14" t="e">
        <f>IF(#REF!=5,16,0)</f>
        <v>#REF!</v>
      </c>
      <c r="V15" s="14" t="e">
        <f>IF(#REF!=6,15,0)</f>
        <v>#REF!</v>
      </c>
      <c r="W15" s="14" t="e">
        <f>IF(#REF!=7,14,0)</f>
        <v>#REF!</v>
      </c>
      <c r="X15" s="14" t="e">
        <f>IF(#REF!=8,13,0)</f>
        <v>#REF!</v>
      </c>
      <c r="Y15" s="14" t="e">
        <f>IF(#REF!=9,12,0)</f>
        <v>#REF!</v>
      </c>
      <c r="Z15" s="14" t="e">
        <f>IF(#REF!=10,11,0)</f>
        <v>#REF!</v>
      </c>
      <c r="AA15" s="14" t="e">
        <f>IF(#REF!=11,10,0)</f>
        <v>#REF!</v>
      </c>
      <c r="AB15" s="14" t="e">
        <f>IF(#REF!=12,9,0)</f>
        <v>#REF!</v>
      </c>
      <c r="AC15" s="14" t="e">
        <f>IF(#REF!=13,8,0)</f>
        <v>#REF!</v>
      </c>
      <c r="AD15" s="14" t="e">
        <f>IF(#REF!=14,7,0)</f>
        <v>#REF!</v>
      </c>
      <c r="AE15" s="14" t="e">
        <f>IF(#REF!=15,6,0)</f>
        <v>#REF!</v>
      </c>
      <c r="AF15" s="14" t="e">
        <f>IF(#REF!=16,5,0)</f>
        <v>#REF!</v>
      </c>
      <c r="AG15" s="14" t="e">
        <f>IF(#REF!=17,4,0)</f>
        <v>#REF!</v>
      </c>
      <c r="AH15" s="14" t="e">
        <f>IF(#REF!=18,3,0)</f>
        <v>#REF!</v>
      </c>
      <c r="AI15" s="14" t="e">
        <f>IF(#REF!=19,2,0)</f>
        <v>#REF!</v>
      </c>
      <c r="AJ15" s="14" t="e">
        <f>IF(#REF!=20,1,0)</f>
        <v>#REF!</v>
      </c>
      <c r="AK15" s="14" t="e">
        <f>IF(#REF!&gt;20,0,0)</f>
        <v>#REF!</v>
      </c>
      <c r="AL15" s="14" t="e">
        <f>IF(#REF!="сх",0,0)</f>
        <v>#REF!</v>
      </c>
      <c r="AM15" s="14" t="e">
        <f t="shared" si="1"/>
        <v>#REF!</v>
      </c>
      <c r="AN15" s="14" t="e">
        <f>IF(#REF!=1,25,0)</f>
        <v>#REF!</v>
      </c>
      <c r="AO15" s="14" t="e">
        <f>IF(#REF!=2,22,0)</f>
        <v>#REF!</v>
      </c>
      <c r="AP15" s="14" t="e">
        <f>IF(#REF!=3,20,0)</f>
        <v>#REF!</v>
      </c>
      <c r="AQ15" s="14" t="e">
        <f>IF(#REF!=4,18,0)</f>
        <v>#REF!</v>
      </c>
      <c r="AR15" s="14" t="e">
        <f>IF(#REF!=5,16,0)</f>
        <v>#REF!</v>
      </c>
      <c r="AS15" s="14" t="e">
        <f>IF(#REF!=6,15,0)</f>
        <v>#REF!</v>
      </c>
      <c r="AT15" s="14" t="e">
        <f>IF(#REF!=7,14,0)</f>
        <v>#REF!</v>
      </c>
      <c r="AU15" s="14" t="e">
        <f>IF(#REF!=8,13,0)</f>
        <v>#REF!</v>
      </c>
      <c r="AV15" s="14" t="e">
        <f>IF(#REF!=9,12,0)</f>
        <v>#REF!</v>
      </c>
      <c r="AW15" s="14" t="e">
        <f>IF(#REF!=10,11,0)</f>
        <v>#REF!</v>
      </c>
      <c r="AX15" s="14" t="e">
        <f>IF(#REF!=11,10,0)</f>
        <v>#REF!</v>
      </c>
      <c r="AY15" s="14" t="e">
        <f>IF(#REF!=12,9,0)</f>
        <v>#REF!</v>
      </c>
      <c r="AZ15" s="14" t="e">
        <f>IF(#REF!=13,8,0)</f>
        <v>#REF!</v>
      </c>
      <c r="BA15" s="14" t="e">
        <f>IF(#REF!=14,7,0)</f>
        <v>#REF!</v>
      </c>
      <c r="BB15" s="14" t="e">
        <f>IF(#REF!=15,6,0)</f>
        <v>#REF!</v>
      </c>
      <c r="BC15" s="14" t="e">
        <f>IF(#REF!=16,5,0)</f>
        <v>#REF!</v>
      </c>
      <c r="BD15" s="14" t="e">
        <f>IF(#REF!=17,4,0)</f>
        <v>#REF!</v>
      </c>
      <c r="BE15" s="14" t="e">
        <f>IF(#REF!=18,3,0)</f>
        <v>#REF!</v>
      </c>
      <c r="BF15" s="14" t="e">
        <f>IF(#REF!=19,2,0)</f>
        <v>#REF!</v>
      </c>
      <c r="BG15" s="14" t="e">
        <f>IF(#REF!=20,1,0)</f>
        <v>#REF!</v>
      </c>
      <c r="BH15" s="14" t="e">
        <f>IF(#REF!&gt;20,0,0)</f>
        <v>#REF!</v>
      </c>
      <c r="BI15" s="14" t="e">
        <f>IF(#REF!="сх",0,0)</f>
        <v>#REF!</v>
      </c>
      <c r="BJ15" s="14" t="e">
        <f t="shared" si="2"/>
        <v>#REF!</v>
      </c>
      <c r="BK15" s="14" t="e">
        <f>IF(#REF!=1,45,0)</f>
        <v>#REF!</v>
      </c>
      <c r="BL15" s="14" t="e">
        <f>IF(#REF!=2,42,0)</f>
        <v>#REF!</v>
      </c>
      <c r="BM15" s="14" t="e">
        <f>IF(#REF!=3,40,0)</f>
        <v>#REF!</v>
      </c>
      <c r="BN15" s="14" t="e">
        <f>IF(#REF!=4,38,0)</f>
        <v>#REF!</v>
      </c>
      <c r="BO15" s="14" t="e">
        <f>IF(#REF!=5,36,0)</f>
        <v>#REF!</v>
      </c>
      <c r="BP15" s="14" t="e">
        <f>IF(#REF!=6,35,0)</f>
        <v>#REF!</v>
      </c>
      <c r="BQ15" s="14" t="e">
        <f>IF(#REF!=7,34,0)</f>
        <v>#REF!</v>
      </c>
      <c r="BR15" s="14" t="e">
        <f>IF(#REF!=8,33,0)</f>
        <v>#REF!</v>
      </c>
      <c r="BS15" s="14" t="e">
        <f>IF(#REF!=9,32,0)</f>
        <v>#REF!</v>
      </c>
      <c r="BT15" s="14" t="e">
        <f>IF(#REF!=10,31,0)</f>
        <v>#REF!</v>
      </c>
      <c r="BU15" s="14" t="e">
        <f>IF(#REF!=11,30,0)</f>
        <v>#REF!</v>
      </c>
      <c r="BV15" s="14" t="e">
        <f>IF(#REF!=12,29,0)</f>
        <v>#REF!</v>
      </c>
      <c r="BW15" s="14" t="e">
        <f>IF(#REF!=13,28,0)</f>
        <v>#REF!</v>
      </c>
      <c r="BX15" s="14" t="e">
        <f>IF(#REF!=14,27,0)</f>
        <v>#REF!</v>
      </c>
      <c r="BY15" s="14" t="e">
        <f>IF(#REF!=15,26,0)</f>
        <v>#REF!</v>
      </c>
      <c r="BZ15" s="14" t="e">
        <f>IF(#REF!=16,25,0)</f>
        <v>#REF!</v>
      </c>
      <c r="CA15" s="14" t="e">
        <f>IF(#REF!=17,24,0)</f>
        <v>#REF!</v>
      </c>
      <c r="CB15" s="14" t="e">
        <f>IF(#REF!=18,23,0)</f>
        <v>#REF!</v>
      </c>
      <c r="CC15" s="14" t="e">
        <f>IF(#REF!=19,22,0)</f>
        <v>#REF!</v>
      </c>
      <c r="CD15" s="14" t="e">
        <f>IF(#REF!=20,21,0)</f>
        <v>#REF!</v>
      </c>
      <c r="CE15" s="14" t="e">
        <f>IF(#REF!=21,20,0)</f>
        <v>#REF!</v>
      </c>
      <c r="CF15" s="14" t="e">
        <f>IF(#REF!=22,19,0)</f>
        <v>#REF!</v>
      </c>
      <c r="CG15" s="14" t="e">
        <f>IF(#REF!=23,18,0)</f>
        <v>#REF!</v>
      </c>
      <c r="CH15" s="14" t="e">
        <f>IF(#REF!=24,17,0)</f>
        <v>#REF!</v>
      </c>
      <c r="CI15" s="14" t="e">
        <f>IF(#REF!=25,16,0)</f>
        <v>#REF!</v>
      </c>
      <c r="CJ15" s="14" t="e">
        <f>IF(#REF!=26,15,0)</f>
        <v>#REF!</v>
      </c>
      <c r="CK15" s="14" t="e">
        <f>IF(#REF!=27,14,0)</f>
        <v>#REF!</v>
      </c>
      <c r="CL15" s="14" t="e">
        <f>IF(#REF!=28,13,0)</f>
        <v>#REF!</v>
      </c>
      <c r="CM15" s="14" t="e">
        <f>IF(#REF!=29,12,0)</f>
        <v>#REF!</v>
      </c>
      <c r="CN15" s="14" t="e">
        <f>IF(#REF!=30,11,0)</f>
        <v>#REF!</v>
      </c>
      <c r="CO15" s="14" t="e">
        <f>IF(#REF!=31,10,0)</f>
        <v>#REF!</v>
      </c>
      <c r="CP15" s="14" t="e">
        <f>IF(#REF!=32,9,0)</f>
        <v>#REF!</v>
      </c>
      <c r="CQ15" s="14" t="e">
        <f>IF(#REF!=33,8,0)</f>
        <v>#REF!</v>
      </c>
      <c r="CR15" s="14" t="e">
        <f>IF(#REF!=34,7,0)</f>
        <v>#REF!</v>
      </c>
      <c r="CS15" s="14" t="e">
        <f>IF(#REF!=35,6,0)</f>
        <v>#REF!</v>
      </c>
      <c r="CT15" s="14" t="e">
        <f>IF(#REF!=36,5,0)</f>
        <v>#REF!</v>
      </c>
      <c r="CU15" s="14" t="e">
        <f>IF(#REF!=37,4,0)</f>
        <v>#REF!</v>
      </c>
      <c r="CV15" s="14" t="e">
        <f>IF(#REF!=38,3,0)</f>
        <v>#REF!</v>
      </c>
      <c r="CW15" s="14" t="e">
        <f>IF(#REF!=39,2,0)</f>
        <v>#REF!</v>
      </c>
      <c r="CX15" s="14" t="e">
        <f>IF(#REF!=40,1,0)</f>
        <v>#REF!</v>
      </c>
      <c r="CY15" s="14" t="e">
        <f>IF(#REF!&gt;20,0,0)</f>
        <v>#REF!</v>
      </c>
      <c r="CZ15" s="14" t="e">
        <f>IF(#REF!="сх",0,0)</f>
        <v>#REF!</v>
      </c>
      <c r="DA15" s="14" t="e">
        <f t="shared" si="3"/>
        <v>#REF!</v>
      </c>
      <c r="DB15" s="14" t="e">
        <f>IF(#REF!=1,45,0)</f>
        <v>#REF!</v>
      </c>
      <c r="DC15" s="14" t="e">
        <f>IF(#REF!=2,42,0)</f>
        <v>#REF!</v>
      </c>
      <c r="DD15" s="14" t="e">
        <f>IF(#REF!=3,40,0)</f>
        <v>#REF!</v>
      </c>
      <c r="DE15" s="14" t="e">
        <f>IF(#REF!=4,38,0)</f>
        <v>#REF!</v>
      </c>
      <c r="DF15" s="14" t="e">
        <f>IF(#REF!=5,36,0)</f>
        <v>#REF!</v>
      </c>
      <c r="DG15" s="14" t="e">
        <f>IF(#REF!=6,35,0)</f>
        <v>#REF!</v>
      </c>
      <c r="DH15" s="14" t="e">
        <f>IF(#REF!=7,34,0)</f>
        <v>#REF!</v>
      </c>
      <c r="DI15" s="14" t="e">
        <f>IF(#REF!=8,33,0)</f>
        <v>#REF!</v>
      </c>
      <c r="DJ15" s="14" t="e">
        <f>IF(#REF!=9,32,0)</f>
        <v>#REF!</v>
      </c>
      <c r="DK15" s="14" t="e">
        <f>IF(#REF!=10,31,0)</f>
        <v>#REF!</v>
      </c>
      <c r="DL15" s="14" t="e">
        <f>IF(#REF!=11,30,0)</f>
        <v>#REF!</v>
      </c>
      <c r="DM15" s="14" t="e">
        <f>IF(#REF!=12,29,0)</f>
        <v>#REF!</v>
      </c>
      <c r="DN15" s="14" t="e">
        <f>IF(#REF!=13,28,0)</f>
        <v>#REF!</v>
      </c>
      <c r="DO15" s="14" t="e">
        <f>IF(#REF!=14,27,0)</f>
        <v>#REF!</v>
      </c>
      <c r="DP15" s="14" t="e">
        <f>IF(#REF!=15,26,0)</f>
        <v>#REF!</v>
      </c>
      <c r="DQ15" s="14" t="e">
        <f>IF(#REF!=16,25,0)</f>
        <v>#REF!</v>
      </c>
      <c r="DR15" s="14" t="e">
        <f>IF(#REF!=17,24,0)</f>
        <v>#REF!</v>
      </c>
      <c r="DS15" s="14" t="e">
        <f>IF(#REF!=18,23,0)</f>
        <v>#REF!</v>
      </c>
      <c r="DT15" s="14" t="e">
        <f>IF(#REF!=19,22,0)</f>
        <v>#REF!</v>
      </c>
      <c r="DU15" s="14" t="e">
        <f>IF(#REF!=20,21,0)</f>
        <v>#REF!</v>
      </c>
      <c r="DV15" s="14" t="e">
        <f>IF(#REF!=21,20,0)</f>
        <v>#REF!</v>
      </c>
      <c r="DW15" s="14" t="e">
        <f>IF(#REF!=22,19,0)</f>
        <v>#REF!</v>
      </c>
      <c r="DX15" s="14" t="e">
        <f>IF(#REF!=23,18,0)</f>
        <v>#REF!</v>
      </c>
      <c r="DY15" s="14" t="e">
        <f>IF(#REF!=24,17,0)</f>
        <v>#REF!</v>
      </c>
      <c r="DZ15" s="14" t="e">
        <f>IF(#REF!=25,16,0)</f>
        <v>#REF!</v>
      </c>
      <c r="EA15" s="14" t="e">
        <f>IF(#REF!=26,15,0)</f>
        <v>#REF!</v>
      </c>
      <c r="EB15" s="14" t="e">
        <f>IF(#REF!=27,14,0)</f>
        <v>#REF!</v>
      </c>
      <c r="EC15" s="14" t="e">
        <f>IF(#REF!=28,13,0)</f>
        <v>#REF!</v>
      </c>
      <c r="ED15" s="14" t="e">
        <f>IF(#REF!=29,12,0)</f>
        <v>#REF!</v>
      </c>
      <c r="EE15" s="14" t="e">
        <f>IF(#REF!=30,11,0)</f>
        <v>#REF!</v>
      </c>
      <c r="EF15" s="14" t="e">
        <f>IF(#REF!=31,10,0)</f>
        <v>#REF!</v>
      </c>
      <c r="EG15" s="14" t="e">
        <f>IF(#REF!=32,9,0)</f>
        <v>#REF!</v>
      </c>
      <c r="EH15" s="14" t="e">
        <f>IF(#REF!=33,8,0)</f>
        <v>#REF!</v>
      </c>
      <c r="EI15" s="14" t="e">
        <f>IF(#REF!=34,7,0)</f>
        <v>#REF!</v>
      </c>
      <c r="EJ15" s="14" t="e">
        <f>IF(#REF!=35,6,0)</f>
        <v>#REF!</v>
      </c>
      <c r="EK15" s="14" t="e">
        <f>IF(#REF!=36,5,0)</f>
        <v>#REF!</v>
      </c>
      <c r="EL15" s="14" t="e">
        <f>IF(#REF!=37,4,0)</f>
        <v>#REF!</v>
      </c>
      <c r="EM15" s="14" t="e">
        <f>IF(#REF!=38,3,0)</f>
        <v>#REF!</v>
      </c>
      <c r="EN15" s="14" t="e">
        <f>IF(#REF!=39,2,0)</f>
        <v>#REF!</v>
      </c>
      <c r="EO15" s="14" t="e">
        <f>IF(#REF!=40,1,0)</f>
        <v>#REF!</v>
      </c>
      <c r="EP15" s="14" t="e">
        <f>IF(#REF!&gt;20,0,0)</f>
        <v>#REF!</v>
      </c>
      <c r="EQ15" s="14" t="e">
        <f>IF(#REF!="сх",0,0)</f>
        <v>#REF!</v>
      </c>
      <c r="ER15" s="14" t="e">
        <f t="shared" si="4"/>
        <v>#REF!</v>
      </c>
      <c r="ES15" s="14"/>
      <c r="ET15" s="14" t="e">
        <f>IF(#REF!="сх","ноль",IF(#REF!&gt;0,#REF!,"Ноль"))</f>
        <v>#REF!</v>
      </c>
      <c r="EU15" s="14" t="e">
        <f>IF(#REF!="сх","ноль",IF(#REF!&gt;0,#REF!,"Ноль"))</f>
        <v>#REF!</v>
      </c>
      <c r="EV15" s="14"/>
      <c r="EW15" s="14" t="e">
        <f t="shared" si="5"/>
        <v>#REF!</v>
      </c>
      <c r="EX15" s="14" t="e">
        <f>IF(#REF!=#REF!,IF(#REF!&lt;#REF!,#REF!,FB15),#REF!)</f>
        <v>#REF!</v>
      </c>
      <c r="EY15" s="14" t="e">
        <f>IF(#REF!=#REF!,IF(#REF!&lt;#REF!,0,1))</f>
        <v>#REF!</v>
      </c>
      <c r="EZ15" s="14" t="e">
        <f>IF(AND(EW15&gt;=21,EW15&lt;&gt;0),EW15,IF(#REF!&lt;#REF!,"СТОП",EX15+EY15))</f>
        <v>#REF!</v>
      </c>
      <c r="FA15" s="14"/>
      <c r="FB15" s="14">
        <v>15</v>
      </c>
      <c r="FC15" s="14">
        <v>16</v>
      </c>
      <c r="FD15" s="14"/>
      <c r="FE15" s="16" t="e">
        <f>IF(#REF!=1,25,0)</f>
        <v>#REF!</v>
      </c>
      <c r="FF15" s="16" t="e">
        <f>IF(#REF!=2,22,0)</f>
        <v>#REF!</v>
      </c>
      <c r="FG15" s="16" t="e">
        <f>IF(#REF!=3,20,0)</f>
        <v>#REF!</v>
      </c>
      <c r="FH15" s="16" t="e">
        <f>IF(#REF!=4,18,0)</f>
        <v>#REF!</v>
      </c>
      <c r="FI15" s="16" t="e">
        <f>IF(#REF!=5,16,0)</f>
        <v>#REF!</v>
      </c>
      <c r="FJ15" s="16" t="e">
        <f>IF(#REF!=6,15,0)</f>
        <v>#REF!</v>
      </c>
      <c r="FK15" s="16" t="e">
        <f>IF(#REF!=7,14,0)</f>
        <v>#REF!</v>
      </c>
      <c r="FL15" s="16" t="e">
        <f>IF(#REF!=8,13,0)</f>
        <v>#REF!</v>
      </c>
      <c r="FM15" s="16" t="e">
        <f>IF(#REF!=9,12,0)</f>
        <v>#REF!</v>
      </c>
      <c r="FN15" s="16" t="e">
        <f>IF(#REF!=10,11,0)</f>
        <v>#REF!</v>
      </c>
      <c r="FO15" s="16" t="e">
        <f>IF(#REF!=11,10,0)</f>
        <v>#REF!</v>
      </c>
      <c r="FP15" s="16" t="e">
        <f>IF(#REF!=12,9,0)</f>
        <v>#REF!</v>
      </c>
      <c r="FQ15" s="16" t="e">
        <f>IF(#REF!=13,8,0)</f>
        <v>#REF!</v>
      </c>
      <c r="FR15" s="16" t="e">
        <f>IF(#REF!=14,7,0)</f>
        <v>#REF!</v>
      </c>
      <c r="FS15" s="16" t="e">
        <f>IF(#REF!=15,6,0)</f>
        <v>#REF!</v>
      </c>
      <c r="FT15" s="16" t="e">
        <f>IF(#REF!=16,5,0)</f>
        <v>#REF!</v>
      </c>
      <c r="FU15" s="16" t="e">
        <f>IF(#REF!=17,4,0)</f>
        <v>#REF!</v>
      </c>
      <c r="FV15" s="16" t="e">
        <f>IF(#REF!=18,3,0)</f>
        <v>#REF!</v>
      </c>
      <c r="FW15" s="16" t="e">
        <f>IF(#REF!=19,2,0)</f>
        <v>#REF!</v>
      </c>
      <c r="FX15" s="16" t="e">
        <f>IF(#REF!=20,1,0)</f>
        <v>#REF!</v>
      </c>
      <c r="FY15" s="16" t="e">
        <f>IF(#REF!&gt;20,0,0)</f>
        <v>#REF!</v>
      </c>
      <c r="FZ15" s="16" t="e">
        <f>IF(#REF!="сх",0,0)</f>
        <v>#REF!</v>
      </c>
      <c r="GA15" s="16" t="e">
        <f t="shared" si="6"/>
        <v>#REF!</v>
      </c>
      <c r="GB15" s="16" t="e">
        <f>IF(#REF!=1,25,0)</f>
        <v>#REF!</v>
      </c>
      <c r="GC15" s="16" t="e">
        <f>IF(#REF!=2,22,0)</f>
        <v>#REF!</v>
      </c>
      <c r="GD15" s="16" t="e">
        <f>IF(#REF!=3,20,0)</f>
        <v>#REF!</v>
      </c>
      <c r="GE15" s="16" t="e">
        <f>IF(#REF!=4,18,0)</f>
        <v>#REF!</v>
      </c>
      <c r="GF15" s="16" t="e">
        <f>IF(#REF!=5,16,0)</f>
        <v>#REF!</v>
      </c>
      <c r="GG15" s="16" t="e">
        <f>IF(#REF!=6,15,0)</f>
        <v>#REF!</v>
      </c>
      <c r="GH15" s="16" t="e">
        <f>IF(#REF!=7,14,0)</f>
        <v>#REF!</v>
      </c>
      <c r="GI15" s="16" t="e">
        <f>IF(#REF!=8,13,0)</f>
        <v>#REF!</v>
      </c>
      <c r="GJ15" s="16" t="e">
        <f>IF(#REF!=9,12,0)</f>
        <v>#REF!</v>
      </c>
      <c r="GK15" s="16" t="e">
        <f>IF(#REF!=10,11,0)</f>
        <v>#REF!</v>
      </c>
      <c r="GL15" s="16" t="e">
        <f>IF(#REF!=11,10,0)</f>
        <v>#REF!</v>
      </c>
      <c r="GM15" s="16" t="e">
        <f>IF(#REF!=12,9,0)</f>
        <v>#REF!</v>
      </c>
      <c r="GN15" s="16" t="e">
        <f>IF(#REF!=13,8,0)</f>
        <v>#REF!</v>
      </c>
      <c r="GO15" s="16" t="e">
        <f>IF(#REF!=14,7,0)</f>
        <v>#REF!</v>
      </c>
      <c r="GP15" s="16" t="e">
        <f>IF(#REF!=15,6,0)</f>
        <v>#REF!</v>
      </c>
      <c r="GQ15" s="16" t="e">
        <f>IF(#REF!=16,5,0)</f>
        <v>#REF!</v>
      </c>
      <c r="GR15" s="16" t="e">
        <f>IF(#REF!=17,4,0)</f>
        <v>#REF!</v>
      </c>
      <c r="GS15" s="16" t="e">
        <f>IF(#REF!=18,3,0)</f>
        <v>#REF!</v>
      </c>
      <c r="GT15" s="16" t="e">
        <f>IF(#REF!=19,2,0)</f>
        <v>#REF!</v>
      </c>
      <c r="GU15" s="16" t="e">
        <f>IF(#REF!=20,1,0)</f>
        <v>#REF!</v>
      </c>
      <c r="GV15" s="16" t="e">
        <f>IF(#REF!&gt;20,0,0)</f>
        <v>#REF!</v>
      </c>
      <c r="GW15" s="16" t="e">
        <f>IF(#REF!="сх",0,0)</f>
        <v>#REF!</v>
      </c>
      <c r="GX15" s="16" t="e">
        <f t="shared" si="7"/>
        <v>#REF!</v>
      </c>
      <c r="GY15" s="16" t="e">
        <f>IF(#REF!=1,100,0)</f>
        <v>#REF!</v>
      </c>
      <c r="GZ15" s="16" t="e">
        <f>IF(#REF!=2,98,0)</f>
        <v>#REF!</v>
      </c>
      <c r="HA15" s="16" t="e">
        <f>IF(#REF!=3,95,0)</f>
        <v>#REF!</v>
      </c>
      <c r="HB15" s="16" t="e">
        <f>IF(#REF!=4,93,0)</f>
        <v>#REF!</v>
      </c>
      <c r="HC15" s="16" t="e">
        <f>IF(#REF!=5,90,0)</f>
        <v>#REF!</v>
      </c>
      <c r="HD15" s="16" t="e">
        <f>IF(#REF!=6,88,0)</f>
        <v>#REF!</v>
      </c>
      <c r="HE15" s="16" t="e">
        <f>IF(#REF!=7,85,0)</f>
        <v>#REF!</v>
      </c>
      <c r="HF15" s="16" t="e">
        <f>IF(#REF!=8,83,0)</f>
        <v>#REF!</v>
      </c>
      <c r="HG15" s="16" t="e">
        <f>IF(#REF!=9,80,0)</f>
        <v>#REF!</v>
      </c>
      <c r="HH15" s="16" t="e">
        <f>IF(#REF!=10,78,0)</f>
        <v>#REF!</v>
      </c>
      <c r="HI15" s="16" t="e">
        <f>IF(#REF!=11,75,0)</f>
        <v>#REF!</v>
      </c>
      <c r="HJ15" s="16" t="e">
        <f>IF(#REF!=12,73,0)</f>
        <v>#REF!</v>
      </c>
      <c r="HK15" s="16" t="e">
        <f>IF(#REF!=13,70,0)</f>
        <v>#REF!</v>
      </c>
      <c r="HL15" s="16" t="e">
        <f>IF(#REF!=14,68,0)</f>
        <v>#REF!</v>
      </c>
      <c r="HM15" s="16" t="e">
        <f>IF(#REF!=15,65,0)</f>
        <v>#REF!</v>
      </c>
      <c r="HN15" s="16" t="e">
        <f>IF(#REF!=16,63,0)</f>
        <v>#REF!</v>
      </c>
      <c r="HO15" s="16" t="e">
        <f>IF(#REF!=17,60,0)</f>
        <v>#REF!</v>
      </c>
      <c r="HP15" s="16" t="e">
        <f>IF(#REF!=18,58,0)</f>
        <v>#REF!</v>
      </c>
      <c r="HQ15" s="16" t="e">
        <f>IF(#REF!=19,55,0)</f>
        <v>#REF!</v>
      </c>
      <c r="HR15" s="16" t="e">
        <f>IF(#REF!=20,53,0)</f>
        <v>#REF!</v>
      </c>
      <c r="HS15" s="16" t="e">
        <f>IF(#REF!&gt;20,0,0)</f>
        <v>#REF!</v>
      </c>
      <c r="HT15" s="16" t="e">
        <f>IF(#REF!="сх",0,0)</f>
        <v>#REF!</v>
      </c>
      <c r="HU15" s="16" t="e">
        <f t="shared" si="8"/>
        <v>#REF!</v>
      </c>
      <c r="HV15" s="16" t="e">
        <f>IF(#REF!=1,100,0)</f>
        <v>#REF!</v>
      </c>
      <c r="HW15" s="16" t="e">
        <f>IF(#REF!=2,98,0)</f>
        <v>#REF!</v>
      </c>
      <c r="HX15" s="16" t="e">
        <f>IF(#REF!=3,95,0)</f>
        <v>#REF!</v>
      </c>
      <c r="HY15" s="16" t="e">
        <f>IF(#REF!=4,93,0)</f>
        <v>#REF!</v>
      </c>
      <c r="HZ15" s="16" t="e">
        <f>IF(#REF!=5,90,0)</f>
        <v>#REF!</v>
      </c>
      <c r="IA15" s="16" t="e">
        <f>IF(#REF!=6,88,0)</f>
        <v>#REF!</v>
      </c>
      <c r="IB15" s="16" t="e">
        <f>IF(#REF!=7,85,0)</f>
        <v>#REF!</v>
      </c>
      <c r="IC15" s="16" t="e">
        <f>IF(#REF!=8,83,0)</f>
        <v>#REF!</v>
      </c>
      <c r="ID15" s="16" t="e">
        <f>IF(#REF!=9,80,0)</f>
        <v>#REF!</v>
      </c>
      <c r="IE15" s="16" t="e">
        <f>IF(#REF!=10,78,0)</f>
        <v>#REF!</v>
      </c>
      <c r="IF15" s="16" t="e">
        <f>IF(#REF!=11,75,0)</f>
        <v>#REF!</v>
      </c>
      <c r="IG15" s="16" t="e">
        <f>IF(#REF!=12,73,0)</f>
        <v>#REF!</v>
      </c>
      <c r="IH15" s="16" t="e">
        <f>IF(#REF!=13,70,0)</f>
        <v>#REF!</v>
      </c>
      <c r="II15" s="16" t="e">
        <f>IF(#REF!=14,68,0)</f>
        <v>#REF!</v>
      </c>
      <c r="IJ15" s="16" t="e">
        <f>IF(#REF!=15,65,0)</f>
        <v>#REF!</v>
      </c>
      <c r="IK15" s="16" t="e">
        <f>IF(#REF!=16,63,0)</f>
        <v>#REF!</v>
      </c>
      <c r="IL15" s="16" t="e">
        <f>IF(#REF!=17,60,0)</f>
        <v>#REF!</v>
      </c>
      <c r="IM15" s="16" t="e">
        <f>IF(#REF!=18,58,0)</f>
        <v>#REF!</v>
      </c>
      <c r="IN15" s="16" t="e">
        <f>IF(#REF!=19,55,0)</f>
        <v>#REF!</v>
      </c>
      <c r="IO15" s="16" t="e">
        <f>IF(#REF!=20,53,0)</f>
        <v>#REF!</v>
      </c>
      <c r="IP15" s="16" t="e">
        <f>IF(#REF!&gt;20,0,0)</f>
        <v>#REF!</v>
      </c>
      <c r="IQ15" s="16" t="e">
        <f>IF(#REF!="сх",0,0)</f>
        <v>#REF!</v>
      </c>
      <c r="IR15" s="16" t="e">
        <f t="shared" si="9"/>
        <v>#REF!</v>
      </c>
      <c r="IS15" s="14"/>
      <c r="IT15" s="14"/>
      <c r="IU15" s="14"/>
      <c r="IV15" s="14"/>
    </row>
    <row r="16" spans="1:256" s="17" customFormat="1" ht="141">
      <c r="A16" s="79" t="s">
        <v>125</v>
      </c>
      <c r="B16" s="80">
        <v>300</v>
      </c>
      <c r="C16" s="81" t="s">
        <v>25</v>
      </c>
      <c r="D16" s="80" t="s">
        <v>30</v>
      </c>
      <c r="E16" s="83" t="s">
        <v>58</v>
      </c>
      <c r="F16" s="91" t="s">
        <v>59</v>
      </c>
      <c r="G16" s="81" t="s">
        <v>43</v>
      </c>
      <c r="H16" s="80" t="s">
        <v>62</v>
      </c>
      <c r="I16" s="104" t="s">
        <v>1</v>
      </c>
      <c r="J16" s="89">
        <v>0</v>
      </c>
      <c r="K16" s="104" t="s">
        <v>1</v>
      </c>
      <c r="L16" s="113">
        <v>0</v>
      </c>
      <c r="M16" s="87">
        <f t="shared" si="0"/>
        <v>0</v>
      </c>
      <c r="N16" s="13" t="e">
        <f>#REF!+#REF!</f>
        <v>#REF!</v>
      </c>
      <c r="O16" s="14"/>
      <c r="P16" s="15"/>
      <c r="Q16" s="14">
        <f>IF(J14=1,25,0)</f>
        <v>0</v>
      </c>
      <c r="R16" s="14">
        <f>IF(J14=2,22,0)</f>
        <v>0</v>
      </c>
      <c r="S16" s="14">
        <f>IF(J14=3,20,0)</f>
        <v>0</v>
      </c>
      <c r="T16" s="14">
        <f>IF(J14=4,18,0)</f>
        <v>0</v>
      </c>
      <c r="U16" s="14">
        <f>IF(J14=5,16,0)</f>
        <v>0</v>
      </c>
      <c r="V16" s="14">
        <f>IF(J14=6,15,0)</f>
        <v>0</v>
      </c>
      <c r="W16" s="14">
        <f>IF(J14=7,14,0)</f>
        <v>0</v>
      </c>
      <c r="X16" s="14">
        <f>IF(J14=8,13,0)</f>
        <v>0</v>
      </c>
      <c r="Y16" s="14">
        <f>IF(J14=9,12,0)</f>
        <v>0</v>
      </c>
      <c r="Z16" s="14">
        <f>IF(J14=10,11,0)</f>
        <v>0</v>
      </c>
      <c r="AA16" s="14">
        <f>IF(J14=11,10,0)</f>
        <v>0</v>
      </c>
      <c r="AB16" s="14">
        <f>IF(J14=12,9,0)</f>
        <v>0</v>
      </c>
      <c r="AC16" s="14">
        <f>IF(J14=13,8,0)</f>
        <v>0</v>
      </c>
      <c r="AD16" s="14">
        <f>IF(J14=14,7,0)</f>
        <v>0</v>
      </c>
      <c r="AE16" s="14">
        <f>IF(J14=15,6,0)</f>
        <v>0</v>
      </c>
      <c r="AF16" s="14">
        <f>IF(J14=16,5,0)</f>
        <v>0</v>
      </c>
      <c r="AG16" s="14">
        <f>IF(J14=17,4,0)</f>
        <v>0</v>
      </c>
      <c r="AH16" s="14">
        <f>IF(J14=18,3,0)</f>
        <v>0</v>
      </c>
      <c r="AI16" s="14">
        <f>IF(J14=19,2,0)</f>
        <v>0</v>
      </c>
      <c r="AJ16" s="14">
        <f>IF(J14=20,1,0)</f>
        <v>0</v>
      </c>
      <c r="AK16" s="14">
        <f>IF(J14&gt;20,0,0)</f>
        <v>0</v>
      </c>
      <c r="AL16" s="14">
        <f>IF(J14="сх",0,0)</f>
        <v>0</v>
      </c>
      <c r="AM16" s="14">
        <f t="shared" si="1"/>
        <v>0</v>
      </c>
      <c r="AN16" s="14">
        <f>IF(L14=1,25,0)</f>
        <v>0</v>
      </c>
      <c r="AO16" s="14">
        <f>IF(L14=2,22,0)</f>
        <v>0</v>
      </c>
      <c r="AP16" s="14">
        <f>IF(L14=3,20,0)</f>
        <v>0</v>
      </c>
      <c r="AQ16" s="14">
        <f>IF(L14=4,18,0)</f>
        <v>0</v>
      </c>
      <c r="AR16" s="14">
        <f>IF(L14=5,16,0)</f>
        <v>0</v>
      </c>
      <c r="AS16" s="14">
        <f>IF(L14=6,15,0)</f>
        <v>0</v>
      </c>
      <c r="AT16" s="14">
        <f>IF(L14=7,14,0)</f>
        <v>0</v>
      </c>
      <c r="AU16" s="14">
        <f>IF(L14=8,13,0)</f>
        <v>0</v>
      </c>
      <c r="AV16" s="14">
        <f>IF(L14=9,12,0)</f>
        <v>0</v>
      </c>
      <c r="AW16" s="14">
        <f>IF(L14=10,11,0)</f>
        <v>0</v>
      </c>
      <c r="AX16" s="14">
        <f>IF(L14=11,10,0)</f>
        <v>0</v>
      </c>
      <c r="AY16" s="14">
        <f>IF(L14=12,9,0)</f>
        <v>0</v>
      </c>
      <c r="AZ16" s="14">
        <f>IF(L14=13,8,0)</f>
        <v>0</v>
      </c>
      <c r="BA16" s="14">
        <f>IF(L14=14,7,0)</f>
        <v>0</v>
      </c>
      <c r="BB16" s="14">
        <f>IF(L14=15,6,0)</f>
        <v>0</v>
      </c>
      <c r="BC16" s="14">
        <f>IF(L14=16,5,0)</f>
        <v>0</v>
      </c>
      <c r="BD16" s="14">
        <f>IF(L14=17,4,0)</f>
        <v>0</v>
      </c>
      <c r="BE16" s="14">
        <f>IF(L14=18,3,0)</f>
        <v>0</v>
      </c>
      <c r="BF16" s="14">
        <f>IF(L14=19,2,0)</f>
        <v>0</v>
      </c>
      <c r="BG16" s="14">
        <f>IF(L14=20,1,0)</f>
        <v>0</v>
      </c>
      <c r="BH16" s="14">
        <f>IF(L14&gt;20,0,0)</f>
        <v>0</v>
      </c>
      <c r="BI16" s="14">
        <f>IF(L14="сх",0,0)</f>
        <v>0</v>
      </c>
      <c r="BJ16" s="14">
        <f t="shared" si="2"/>
        <v>0</v>
      </c>
      <c r="BK16" s="14">
        <f>IF(J14=1,45,0)</f>
        <v>0</v>
      </c>
      <c r="BL16" s="14">
        <f>IF(J14=2,42,0)</f>
        <v>0</v>
      </c>
      <c r="BM16" s="14">
        <f>IF(J14=3,40,0)</f>
        <v>0</v>
      </c>
      <c r="BN16" s="14">
        <f>IF(J14=4,38,0)</f>
        <v>0</v>
      </c>
      <c r="BO16" s="14">
        <f>IF(J14=5,36,0)</f>
        <v>0</v>
      </c>
      <c r="BP16" s="14">
        <f>IF(J14=6,35,0)</f>
        <v>0</v>
      </c>
      <c r="BQ16" s="14">
        <f>IF(J14=7,34,0)</f>
        <v>0</v>
      </c>
      <c r="BR16" s="14">
        <f>IF(J14=8,33,0)</f>
        <v>0</v>
      </c>
      <c r="BS16" s="14">
        <f>IF(J14=9,32,0)</f>
        <v>0</v>
      </c>
      <c r="BT16" s="14">
        <f>IF(J14=10,31,0)</f>
        <v>0</v>
      </c>
      <c r="BU16" s="14">
        <f>IF(J14=11,30,0)</f>
        <v>0</v>
      </c>
      <c r="BV16" s="14">
        <f>IF(J14=12,29,0)</f>
        <v>0</v>
      </c>
      <c r="BW16" s="14">
        <f>IF(J14=13,28,0)</f>
        <v>0</v>
      </c>
      <c r="BX16" s="14">
        <f>IF(J14=14,27,0)</f>
        <v>0</v>
      </c>
      <c r="BY16" s="14">
        <f>IF(J14=15,26,0)</f>
        <v>0</v>
      </c>
      <c r="BZ16" s="14">
        <f>IF(J14=16,25,0)</f>
        <v>0</v>
      </c>
      <c r="CA16" s="14">
        <f>IF(J14=17,24,0)</f>
        <v>0</v>
      </c>
      <c r="CB16" s="14">
        <f>IF(J14=18,23,0)</f>
        <v>0</v>
      </c>
      <c r="CC16" s="14">
        <f>IF(J14=19,22,0)</f>
        <v>0</v>
      </c>
      <c r="CD16" s="14">
        <f>IF(J14=20,21,0)</f>
        <v>0</v>
      </c>
      <c r="CE16" s="14">
        <f>IF(J14=21,20,0)</f>
        <v>0</v>
      </c>
      <c r="CF16" s="14">
        <f>IF(J14=22,19,0)</f>
        <v>0</v>
      </c>
      <c r="CG16" s="14">
        <f>IF(J14=23,18,0)</f>
        <v>0</v>
      </c>
      <c r="CH16" s="14">
        <f>IF(J14=24,17,0)</f>
        <v>0</v>
      </c>
      <c r="CI16" s="14">
        <f>IF(J14=25,16,0)</f>
        <v>0</v>
      </c>
      <c r="CJ16" s="14">
        <f>IF(J14=26,15,0)</f>
        <v>0</v>
      </c>
      <c r="CK16" s="14">
        <f>IF(J14=27,14,0)</f>
        <v>0</v>
      </c>
      <c r="CL16" s="14">
        <f>IF(J14=28,13,0)</f>
        <v>0</v>
      </c>
      <c r="CM16" s="14">
        <f>IF(J14=29,12,0)</f>
        <v>0</v>
      </c>
      <c r="CN16" s="14">
        <f>IF(J14=30,11,0)</f>
        <v>0</v>
      </c>
      <c r="CO16" s="14">
        <f>IF(J14=31,10,0)</f>
        <v>0</v>
      </c>
      <c r="CP16" s="14">
        <f>IF(J14=32,9,0)</f>
        <v>0</v>
      </c>
      <c r="CQ16" s="14">
        <f>IF(J14=33,8,0)</f>
        <v>0</v>
      </c>
      <c r="CR16" s="14">
        <f>IF(J14=34,7,0)</f>
        <v>0</v>
      </c>
      <c r="CS16" s="14">
        <f>IF(J14=35,6,0)</f>
        <v>0</v>
      </c>
      <c r="CT16" s="14">
        <f>IF(J14=36,5,0)</f>
        <v>0</v>
      </c>
      <c r="CU16" s="14">
        <f>IF(J14=37,4,0)</f>
        <v>0</v>
      </c>
      <c r="CV16" s="14">
        <f>IF(J14=38,3,0)</f>
        <v>0</v>
      </c>
      <c r="CW16" s="14">
        <f>IF(J14=39,2,0)</f>
        <v>0</v>
      </c>
      <c r="CX16" s="14">
        <f>IF(J14=40,1,0)</f>
        <v>0</v>
      </c>
      <c r="CY16" s="14">
        <f>IF(J14&gt;20,0,0)</f>
        <v>0</v>
      </c>
      <c r="CZ16" s="14">
        <f>IF(J14="сх",0,0)</f>
        <v>0</v>
      </c>
      <c r="DA16" s="14">
        <f t="shared" si="3"/>
        <v>0</v>
      </c>
      <c r="DB16" s="14">
        <f>IF(L14=1,45,0)</f>
        <v>0</v>
      </c>
      <c r="DC16" s="14">
        <f>IF(L14=2,42,0)</f>
        <v>0</v>
      </c>
      <c r="DD16" s="14">
        <f>IF(L14=3,40,0)</f>
        <v>0</v>
      </c>
      <c r="DE16" s="14">
        <f>IF(L14=4,38,0)</f>
        <v>0</v>
      </c>
      <c r="DF16" s="14">
        <f>IF(L14=5,36,0)</f>
        <v>0</v>
      </c>
      <c r="DG16" s="14">
        <f>IF(L14=6,35,0)</f>
        <v>0</v>
      </c>
      <c r="DH16" s="14">
        <f>IF(L14=7,34,0)</f>
        <v>0</v>
      </c>
      <c r="DI16" s="14">
        <f>IF(L14=8,33,0)</f>
        <v>0</v>
      </c>
      <c r="DJ16" s="14">
        <f>IF(L14=9,32,0)</f>
        <v>0</v>
      </c>
      <c r="DK16" s="14">
        <f>IF(L14=10,31,0)</f>
        <v>0</v>
      </c>
      <c r="DL16" s="14">
        <f>IF(L14=11,30,0)</f>
        <v>0</v>
      </c>
      <c r="DM16" s="14">
        <f>IF(L14=12,29,0)</f>
        <v>0</v>
      </c>
      <c r="DN16" s="14">
        <f>IF(L14=13,28,0)</f>
        <v>0</v>
      </c>
      <c r="DO16" s="14">
        <f>IF(L14=14,27,0)</f>
        <v>0</v>
      </c>
      <c r="DP16" s="14">
        <f>IF(L14=15,26,0)</f>
        <v>0</v>
      </c>
      <c r="DQ16" s="14">
        <f>IF(L14=16,25,0)</f>
        <v>0</v>
      </c>
      <c r="DR16" s="14">
        <f>IF(L14=17,24,0)</f>
        <v>0</v>
      </c>
      <c r="DS16" s="14">
        <f>IF(L14=18,23,0)</f>
        <v>0</v>
      </c>
      <c r="DT16" s="14">
        <f>IF(L14=19,22,0)</f>
        <v>0</v>
      </c>
      <c r="DU16" s="14">
        <f>IF(L14=20,21,0)</f>
        <v>0</v>
      </c>
      <c r="DV16" s="14">
        <f>IF(L14=21,20,0)</f>
        <v>0</v>
      </c>
      <c r="DW16" s="14">
        <f>IF(L14=22,19,0)</f>
        <v>0</v>
      </c>
      <c r="DX16" s="14">
        <f>IF(L14=23,18,0)</f>
        <v>0</v>
      </c>
      <c r="DY16" s="14">
        <f>IF(L14=24,17,0)</f>
        <v>0</v>
      </c>
      <c r="DZ16" s="14">
        <f>IF(L14=25,16,0)</f>
        <v>0</v>
      </c>
      <c r="EA16" s="14">
        <f>IF(L14=26,15,0)</f>
        <v>0</v>
      </c>
      <c r="EB16" s="14">
        <f>IF(L14=27,14,0)</f>
        <v>0</v>
      </c>
      <c r="EC16" s="14">
        <f>IF(L14=28,13,0)</f>
        <v>0</v>
      </c>
      <c r="ED16" s="14">
        <f>IF(L14=29,12,0)</f>
        <v>0</v>
      </c>
      <c r="EE16" s="14">
        <f>IF(L14=30,11,0)</f>
        <v>0</v>
      </c>
      <c r="EF16" s="14">
        <f>IF(L14=31,10,0)</f>
        <v>0</v>
      </c>
      <c r="EG16" s="14">
        <f>IF(L14=32,9,0)</f>
        <v>0</v>
      </c>
      <c r="EH16" s="14">
        <f>IF(L14=33,8,0)</f>
        <v>0</v>
      </c>
      <c r="EI16" s="14">
        <f>IF(L14=34,7,0)</f>
        <v>0</v>
      </c>
      <c r="EJ16" s="14">
        <f>IF(L14=35,6,0)</f>
        <v>0</v>
      </c>
      <c r="EK16" s="14">
        <f>IF(L14=36,5,0)</f>
        <v>0</v>
      </c>
      <c r="EL16" s="14">
        <f>IF(L14=37,4,0)</f>
        <v>0</v>
      </c>
      <c r="EM16" s="14">
        <f>IF(L14=38,3,0)</f>
        <v>0</v>
      </c>
      <c r="EN16" s="14">
        <f>IF(L14=39,2,0)</f>
        <v>0</v>
      </c>
      <c r="EO16" s="14">
        <f>IF(L14=40,1,0)</f>
        <v>0</v>
      </c>
      <c r="EP16" s="14">
        <f>IF(L14&gt;20,0,0)</f>
        <v>0</v>
      </c>
      <c r="EQ16" s="14">
        <f>IF(L14="сх",0,0)</f>
        <v>0</v>
      </c>
      <c r="ER16" s="14">
        <f t="shared" si="4"/>
        <v>0</v>
      </c>
      <c r="ES16" s="14"/>
      <c r="ET16" s="14" t="str">
        <f>IF(J14="сх","ноль",IF(J14&gt;0,J14,"Ноль"))</f>
        <v>Ноль</v>
      </c>
      <c r="EU16" s="14" t="str">
        <f>IF(L14="сх","ноль",IF(L14&gt;0,L14,"Ноль"))</f>
        <v>Ноль</v>
      </c>
      <c r="EV16" s="14"/>
      <c r="EW16" s="14">
        <f t="shared" si="5"/>
        <v>0</v>
      </c>
      <c r="EX16" s="14" t="e">
        <f>IF(M14=#REF!,IF(L14&lt;#REF!,#REF!,FB16),#REF!)</f>
        <v>#REF!</v>
      </c>
      <c r="EY16" s="14" t="e">
        <f>IF(M14=#REF!,IF(L14&lt;#REF!,0,1))</f>
        <v>#REF!</v>
      </c>
      <c r="EZ16" s="14" t="e">
        <f>IF(AND(EW16&gt;=21,EW16&lt;&gt;0),EW16,IF(M14&lt;#REF!,"СТОП",EX16+EY16))</f>
        <v>#REF!</v>
      </c>
      <c r="FA16" s="14"/>
      <c r="FB16" s="14">
        <v>15</v>
      </c>
      <c r="FC16" s="14">
        <v>16</v>
      </c>
      <c r="FD16" s="14"/>
      <c r="FE16" s="16">
        <f>IF(J14=1,25,0)</f>
        <v>0</v>
      </c>
      <c r="FF16" s="16">
        <f>IF(J14=2,22,0)</f>
        <v>0</v>
      </c>
      <c r="FG16" s="16">
        <f>IF(J14=3,20,0)</f>
        <v>0</v>
      </c>
      <c r="FH16" s="16">
        <f>IF(J14=4,18,0)</f>
        <v>0</v>
      </c>
      <c r="FI16" s="16">
        <f>IF(J14=5,16,0)</f>
        <v>0</v>
      </c>
      <c r="FJ16" s="16">
        <f>IF(J14=6,15,0)</f>
        <v>0</v>
      </c>
      <c r="FK16" s="16">
        <f>IF(J14=7,14,0)</f>
        <v>0</v>
      </c>
      <c r="FL16" s="16">
        <f>IF(J14=8,13,0)</f>
        <v>0</v>
      </c>
      <c r="FM16" s="16">
        <f>IF(J14=9,12,0)</f>
        <v>0</v>
      </c>
      <c r="FN16" s="16">
        <f>IF(J14=10,11,0)</f>
        <v>0</v>
      </c>
      <c r="FO16" s="16">
        <f>IF(J14=11,10,0)</f>
        <v>0</v>
      </c>
      <c r="FP16" s="16">
        <f>IF(J14=12,9,0)</f>
        <v>0</v>
      </c>
      <c r="FQ16" s="16">
        <f>IF(J14=13,8,0)</f>
        <v>0</v>
      </c>
      <c r="FR16" s="16">
        <f>IF(J14=14,7,0)</f>
        <v>0</v>
      </c>
      <c r="FS16" s="16">
        <f>IF(J14=15,6,0)</f>
        <v>0</v>
      </c>
      <c r="FT16" s="16">
        <f>IF(J14=16,5,0)</f>
        <v>0</v>
      </c>
      <c r="FU16" s="16">
        <f>IF(J14=17,4,0)</f>
        <v>0</v>
      </c>
      <c r="FV16" s="16">
        <f>IF(J14=18,3,0)</f>
        <v>0</v>
      </c>
      <c r="FW16" s="16">
        <f>IF(J14=19,2,0)</f>
        <v>0</v>
      </c>
      <c r="FX16" s="16">
        <f>IF(J14=20,1,0)</f>
        <v>0</v>
      </c>
      <c r="FY16" s="16">
        <f>IF(J14&gt;20,0,0)</f>
        <v>0</v>
      </c>
      <c r="FZ16" s="16">
        <f>IF(J14="сх",0,0)</f>
        <v>0</v>
      </c>
      <c r="GA16" s="16">
        <f t="shared" si="6"/>
        <v>0</v>
      </c>
      <c r="GB16" s="16">
        <f>IF(L14=1,25,0)</f>
        <v>0</v>
      </c>
      <c r="GC16" s="16">
        <f>IF(L14=2,22,0)</f>
        <v>0</v>
      </c>
      <c r="GD16" s="16">
        <f>IF(L14=3,20,0)</f>
        <v>0</v>
      </c>
      <c r="GE16" s="16">
        <f>IF(L14=4,18,0)</f>
        <v>0</v>
      </c>
      <c r="GF16" s="16">
        <f>IF(L14=5,16,0)</f>
        <v>0</v>
      </c>
      <c r="GG16" s="16">
        <f>IF(L14=6,15,0)</f>
        <v>0</v>
      </c>
      <c r="GH16" s="16">
        <f>IF(L14=7,14,0)</f>
        <v>0</v>
      </c>
      <c r="GI16" s="16">
        <f>IF(L14=8,13,0)</f>
        <v>0</v>
      </c>
      <c r="GJ16" s="16">
        <f>IF(L14=9,12,0)</f>
        <v>0</v>
      </c>
      <c r="GK16" s="16">
        <f>IF(L14=10,11,0)</f>
        <v>0</v>
      </c>
      <c r="GL16" s="16">
        <f>IF(L14=11,10,0)</f>
        <v>0</v>
      </c>
      <c r="GM16" s="16">
        <f>IF(L14=12,9,0)</f>
        <v>0</v>
      </c>
      <c r="GN16" s="16">
        <f>IF(L14=13,8,0)</f>
        <v>0</v>
      </c>
      <c r="GO16" s="16">
        <f>IF(L14=14,7,0)</f>
        <v>0</v>
      </c>
      <c r="GP16" s="16">
        <f>IF(L14=15,6,0)</f>
        <v>0</v>
      </c>
      <c r="GQ16" s="16">
        <f>IF(L14=16,5,0)</f>
        <v>0</v>
      </c>
      <c r="GR16" s="16">
        <f>IF(L14=17,4,0)</f>
        <v>0</v>
      </c>
      <c r="GS16" s="16">
        <f>IF(L14=18,3,0)</f>
        <v>0</v>
      </c>
      <c r="GT16" s="16">
        <f>IF(L14=19,2,0)</f>
        <v>0</v>
      </c>
      <c r="GU16" s="16">
        <f>IF(L14=20,1,0)</f>
        <v>0</v>
      </c>
      <c r="GV16" s="16">
        <f>IF(L14&gt;20,0,0)</f>
        <v>0</v>
      </c>
      <c r="GW16" s="16">
        <f>IF(L14="сх",0,0)</f>
        <v>0</v>
      </c>
      <c r="GX16" s="16">
        <f t="shared" si="7"/>
        <v>0</v>
      </c>
      <c r="GY16" s="16">
        <f>IF(J14=1,100,0)</f>
        <v>0</v>
      </c>
      <c r="GZ16" s="16">
        <f>IF(J14=2,98,0)</f>
        <v>0</v>
      </c>
      <c r="HA16" s="16">
        <f>IF(J14=3,95,0)</f>
        <v>0</v>
      </c>
      <c r="HB16" s="16">
        <f>IF(J14=4,93,0)</f>
        <v>0</v>
      </c>
      <c r="HC16" s="16">
        <f>IF(J14=5,90,0)</f>
        <v>0</v>
      </c>
      <c r="HD16" s="16">
        <f>IF(J14=6,88,0)</f>
        <v>0</v>
      </c>
      <c r="HE16" s="16">
        <f>IF(J14=7,85,0)</f>
        <v>0</v>
      </c>
      <c r="HF16" s="16">
        <f>IF(J14=8,83,0)</f>
        <v>0</v>
      </c>
      <c r="HG16" s="16">
        <f>IF(J14=9,80,0)</f>
        <v>0</v>
      </c>
      <c r="HH16" s="16">
        <f>IF(J14=10,78,0)</f>
        <v>0</v>
      </c>
      <c r="HI16" s="16">
        <f>IF(J14=11,75,0)</f>
        <v>0</v>
      </c>
      <c r="HJ16" s="16">
        <f>IF(J14=12,73,0)</f>
        <v>0</v>
      </c>
      <c r="HK16" s="16">
        <f>IF(J14=13,70,0)</f>
        <v>0</v>
      </c>
      <c r="HL16" s="16">
        <f>IF(J14=14,68,0)</f>
        <v>0</v>
      </c>
      <c r="HM16" s="16">
        <f>IF(J14=15,65,0)</f>
        <v>0</v>
      </c>
      <c r="HN16" s="16">
        <f>IF(J14=16,63,0)</f>
        <v>0</v>
      </c>
      <c r="HO16" s="16">
        <f>IF(J14=17,60,0)</f>
        <v>0</v>
      </c>
      <c r="HP16" s="16">
        <f>IF(J14=18,58,0)</f>
        <v>0</v>
      </c>
      <c r="HQ16" s="16">
        <f>IF(J14=19,55,0)</f>
        <v>0</v>
      </c>
      <c r="HR16" s="16">
        <f>IF(J14=20,53,0)</f>
        <v>0</v>
      </c>
      <c r="HS16" s="16">
        <f>IF(J14&gt;20,0,0)</f>
        <v>0</v>
      </c>
      <c r="HT16" s="16">
        <f>IF(J14="сх",0,0)</f>
        <v>0</v>
      </c>
      <c r="HU16" s="16">
        <f t="shared" si="8"/>
        <v>0</v>
      </c>
      <c r="HV16" s="16">
        <f>IF(L14=1,100,0)</f>
        <v>0</v>
      </c>
      <c r="HW16" s="16">
        <f>IF(L14=2,98,0)</f>
        <v>0</v>
      </c>
      <c r="HX16" s="16">
        <f>IF(L14=3,95,0)</f>
        <v>0</v>
      </c>
      <c r="HY16" s="16">
        <f>IF(L14=4,93,0)</f>
        <v>0</v>
      </c>
      <c r="HZ16" s="16">
        <f>IF(L14=5,90,0)</f>
        <v>0</v>
      </c>
      <c r="IA16" s="16">
        <f>IF(L14=6,88,0)</f>
        <v>0</v>
      </c>
      <c r="IB16" s="16">
        <f>IF(L14=7,85,0)</f>
        <v>0</v>
      </c>
      <c r="IC16" s="16">
        <f>IF(L14=8,83,0)</f>
        <v>0</v>
      </c>
      <c r="ID16" s="16">
        <f>IF(L14=9,80,0)</f>
        <v>0</v>
      </c>
      <c r="IE16" s="16">
        <f>IF(L14=10,78,0)</f>
        <v>0</v>
      </c>
      <c r="IF16" s="16">
        <f>IF(L14=11,75,0)</f>
        <v>0</v>
      </c>
      <c r="IG16" s="16">
        <f>IF(L14=12,73,0)</f>
        <v>0</v>
      </c>
      <c r="IH16" s="16">
        <f>IF(L14=13,70,0)</f>
        <v>0</v>
      </c>
      <c r="II16" s="16">
        <f>IF(L14=14,68,0)</f>
        <v>0</v>
      </c>
      <c r="IJ16" s="16">
        <f>IF(L14=15,65,0)</f>
        <v>0</v>
      </c>
      <c r="IK16" s="16">
        <f>IF(L14=16,63,0)</f>
        <v>0</v>
      </c>
      <c r="IL16" s="16">
        <f>IF(L14=17,60,0)</f>
        <v>0</v>
      </c>
      <c r="IM16" s="16">
        <f>IF(L14=18,58,0)</f>
        <v>0</v>
      </c>
      <c r="IN16" s="16">
        <f>IF(L14=19,55,0)</f>
        <v>0</v>
      </c>
      <c r="IO16" s="16">
        <f>IF(L14=20,53,0)</f>
        <v>0</v>
      </c>
      <c r="IP16" s="16">
        <f>IF(L14&gt;20,0,0)</f>
        <v>0</v>
      </c>
      <c r="IQ16" s="16">
        <f>IF(L14="сх",0,0)</f>
        <v>0</v>
      </c>
      <c r="IR16" s="16">
        <f t="shared" si="9"/>
        <v>0</v>
      </c>
      <c r="IS16" s="14"/>
      <c r="IT16" s="14"/>
      <c r="IU16" s="14"/>
      <c r="IV16" s="14"/>
    </row>
    <row r="17" spans="1:256" s="17" customFormat="1" ht="141.75" thickBot="1">
      <c r="A17" s="92" t="s">
        <v>125</v>
      </c>
      <c r="B17" s="105">
        <v>367</v>
      </c>
      <c r="C17" s="97" t="s">
        <v>89</v>
      </c>
      <c r="D17" s="105" t="s">
        <v>30</v>
      </c>
      <c r="E17" s="106" t="s">
        <v>58</v>
      </c>
      <c r="F17" s="96" t="s">
        <v>88</v>
      </c>
      <c r="G17" s="94" t="s">
        <v>112</v>
      </c>
      <c r="H17" s="105" t="s">
        <v>41</v>
      </c>
      <c r="I17" s="107" t="s">
        <v>1</v>
      </c>
      <c r="J17" s="101">
        <v>0</v>
      </c>
      <c r="K17" s="107" t="s">
        <v>126</v>
      </c>
      <c r="L17" s="114">
        <v>0</v>
      </c>
      <c r="M17" s="99">
        <f t="shared" si="0"/>
        <v>0</v>
      </c>
      <c r="N17" s="13" t="e">
        <f>#REF!+#REF!</f>
        <v>#REF!</v>
      </c>
      <c r="O17" s="14"/>
      <c r="P17" s="15"/>
      <c r="Q17" s="14">
        <f>IF(J16=1,25,0)</f>
        <v>0</v>
      </c>
      <c r="R17" s="14">
        <f>IF(J16=2,22,0)</f>
        <v>0</v>
      </c>
      <c r="S17" s="14">
        <f>IF(J16=3,20,0)</f>
        <v>0</v>
      </c>
      <c r="T17" s="14">
        <f>IF(J16=4,18,0)</f>
        <v>0</v>
      </c>
      <c r="U17" s="14">
        <f>IF(J16=5,16,0)</f>
        <v>0</v>
      </c>
      <c r="V17" s="14">
        <f>IF(J16=6,15,0)</f>
        <v>0</v>
      </c>
      <c r="W17" s="14">
        <f>IF(J16=7,14,0)</f>
        <v>0</v>
      </c>
      <c r="X17" s="14">
        <f>IF(J16=8,13,0)</f>
        <v>0</v>
      </c>
      <c r="Y17" s="14">
        <f>IF(J16=9,12,0)</f>
        <v>0</v>
      </c>
      <c r="Z17" s="14">
        <f>IF(J16=10,11,0)</f>
        <v>0</v>
      </c>
      <c r="AA17" s="14">
        <f>IF(J16=11,10,0)</f>
        <v>0</v>
      </c>
      <c r="AB17" s="14">
        <f>IF(J16=12,9,0)</f>
        <v>0</v>
      </c>
      <c r="AC17" s="14">
        <f>IF(J16=13,8,0)</f>
        <v>0</v>
      </c>
      <c r="AD17" s="14">
        <f>IF(J16=14,7,0)</f>
        <v>0</v>
      </c>
      <c r="AE17" s="14">
        <f>IF(J16=15,6,0)</f>
        <v>0</v>
      </c>
      <c r="AF17" s="14">
        <f>IF(J16=16,5,0)</f>
        <v>0</v>
      </c>
      <c r="AG17" s="14">
        <f>IF(J16=17,4,0)</f>
        <v>0</v>
      </c>
      <c r="AH17" s="14">
        <f>IF(J16=18,3,0)</f>
        <v>0</v>
      </c>
      <c r="AI17" s="14">
        <f>IF(J16=19,2,0)</f>
        <v>0</v>
      </c>
      <c r="AJ17" s="14">
        <f>IF(J16=20,1,0)</f>
        <v>0</v>
      </c>
      <c r="AK17" s="14">
        <f>IF(J16&gt;20,0,0)</f>
        <v>0</v>
      </c>
      <c r="AL17" s="14">
        <f>IF(J16="сх",0,0)</f>
        <v>0</v>
      </c>
      <c r="AM17" s="14">
        <f t="shared" si="1"/>
        <v>0</v>
      </c>
      <c r="AN17" s="14">
        <f>IF(L16=1,25,0)</f>
        <v>0</v>
      </c>
      <c r="AO17" s="14">
        <f>IF(L16=2,22,0)</f>
        <v>0</v>
      </c>
      <c r="AP17" s="14">
        <f>IF(L16=3,20,0)</f>
        <v>0</v>
      </c>
      <c r="AQ17" s="14">
        <f>IF(L16=4,18,0)</f>
        <v>0</v>
      </c>
      <c r="AR17" s="14">
        <f>IF(L16=5,16,0)</f>
        <v>0</v>
      </c>
      <c r="AS17" s="14">
        <f>IF(L16=6,15,0)</f>
        <v>0</v>
      </c>
      <c r="AT17" s="14">
        <f>IF(L16=7,14,0)</f>
        <v>0</v>
      </c>
      <c r="AU17" s="14">
        <f>IF(L16=8,13,0)</f>
        <v>0</v>
      </c>
      <c r="AV17" s="14">
        <f>IF(L16=9,12,0)</f>
        <v>0</v>
      </c>
      <c r="AW17" s="14">
        <f>IF(L16=10,11,0)</f>
        <v>0</v>
      </c>
      <c r="AX17" s="14">
        <f>IF(L16=11,10,0)</f>
        <v>0</v>
      </c>
      <c r="AY17" s="14">
        <f>IF(L16=12,9,0)</f>
        <v>0</v>
      </c>
      <c r="AZ17" s="14">
        <f>IF(L16=13,8,0)</f>
        <v>0</v>
      </c>
      <c r="BA17" s="14">
        <f>IF(L16=14,7,0)</f>
        <v>0</v>
      </c>
      <c r="BB17" s="14">
        <f>IF(L16=15,6,0)</f>
        <v>0</v>
      </c>
      <c r="BC17" s="14">
        <f>IF(L16=16,5,0)</f>
        <v>0</v>
      </c>
      <c r="BD17" s="14">
        <f>IF(L16=17,4,0)</f>
        <v>0</v>
      </c>
      <c r="BE17" s="14">
        <f>IF(L16=18,3,0)</f>
        <v>0</v>
      </c>
      <c r="BF17" s="14">
        <f>IF(L16=19,2,0)</f>
        <v>0</v>
      </c>
      <c r="BG17" s="14">
        <f>IF(L16=20,1,0)</f>
        <v>0</v>
      </c>
      <c r="BH17" s="14">
        <f>IF(L16&gt;20,0,0)</f>
        <v>0</v>
      </c>
      <c r="BI17" s="14">
        <f>IF(L16="сх",0,0)</f>
        <v>0</v>
      </c>
      <c r="BJ17" s="14">
        <f t="shared" si="2"/>
        <v>0</v>
      </c>
      <c r="BK17" s="14">
        <f>IF(J16=1,45,0)</f>
        <v>0</v>
      </c>
      <c r="BL17" s="14">
        <f>IF(J16=2,42,0)</f>
        <v>0</v>
      </c>
      <c r="BM17" s="14">
        <f>IF(J16=3,40,0)</f>
        <v>0</v>
      </c>
      <c r="BN17" s="14">
        <f>IF(J16=4,38,0)</f>
        <v>0</v>
      </c>
      <c r="BO17" s="14">
        <f>IF(J16=5,36,0)</f>
        <v>0</v>
      </c>
      <c r="BP17" s="14">
        <f>IF(J16=6,35,0)</f>
        <v>0</v>
      </c>
      <c r="BQ17" s="14">
        <f>IF(J16=7,34,0)</f>
        <v>0</v>
      </c>
      <c r="BR17" s="14">
        <f>IF(J16=8,33,0)</f>
        <v>0</v>
      </c>
      <c r="BS17" s="14">
        <f>IF(J16=9,32,0)</f>
        <v>0</v>
      </c>
      <c r="BT17" s="14">
        <f>IF(J16=10,31,0)</f>
        <v>0</v>
      </c>
      <c r="BU17" s="14">
        <f>IF(J16=11,30,0)</f>
        <v>0</v>
      </c>
      <c r="BV17" s="14">
        <f>IF(J16=12,29,0)</f>
        <v>0</v>
      </c>
      <c r="BW17" s="14">
        <f>IF(J16=13,28,0)</f>
        <v>0</v>
      </c>
      <c r="BX17" s="14">
        <f>IF(J16=14,27,0)</f>
        <v>0</v>
      </c>
      <c r="BY17" s="14">
        <f>IF(J16=15,26,0)</f>
        <v>0</v>
      </c>
      <c r="BZ17" s="14">
        <f>IF(J16=16,25,0)</f>
        <v>0</v>
      </c>
      <c r="CA17" s="14">
        <f>IF(J16=17,24,0)</f>
        <v>0</v>
      </c>
      <c r="CB17" s="14">
        <f>IF(J16=18,23,0)</f>
        <v>0</v>
      </c>
      <c r="CC17" s="14">
        <f>IF(J16=19,22,0)</f>
        <v>0</v>
      </c>
      <c r="CD17" s="14">
        <f>IF(J16=20,21,0)</f>
        <v>0</v>
      </c>
      <c r="CE17" s="14">
        <f>IF(J16=21,20,0)</f>
        <v>0</v>
      </c>
      <c r="CF17" s="14">
        <f>IF(J16=22,19,0)</f>
        <v>0</v>
      </c>
      <c r="CG17" s="14">
        <f>IF(J16=23,18,0)</f>
        <v>0</v>
      </c>
      <c r="CH17" s="14">
        <f>IF(J16=24,17,0)</f>
        <v>0</v>
      </c>
      <c r="CI17" s="14">
        <f>IF(J16=25,16,0)</f>
        <v>0</v>
      </c>
      <c r="CJ17" s="14">
        <f>IF(J16=26,15,0)</f>
        <v>0</v>
      </c>
      <c r="CK17" s="14">
        <f>IF(J16=27,14,0)</f>
        <v>0</v>
      </c>
      <c r="CL17" s="14">
        <f>IF(J16=28,13,0)</f>
        <v>0</v>
      </c>
      <c r="CM17" s="14">
        <f>IF(J16=29,12,0)</f>
        <v>0</v>
      </c>
      <c r="CN17" s="14">
        <f>IF(J16=30,11,0)</f>
        <v>0</v>
      </c>
      <c r="CO17" s="14">
        <f>IF(J16=31,10,0)</f>
        <v>0</v>
      </c>
      <c r="CP17" s="14">
        <f>IF(J16=32,9,0)</f>
        <v>0</v>
      </c>
      <c r="CQ17" s="14">
        <f>IF(J16=33,8,0)</f>
        <v>0</v>
      </c>
      <c r="CR17" s="14">
        <f>IF(J16=34,7,0)</f>
        <v>0</v>
      </c>
      <c r="CS17" s="14">
        <f>IF(J16=35,6,0)</f>
        <v>0</v>
      </c>
      <c r="CT17" s="14">
        <f>IF(J16=36,5,0)</f>
        <v>0</v>
      </c>
      <c r="CU17" s="14">
        <f>IF(J16=37,4,0)</f>
        <v>0</v>
      </c>
      <c r="CV17" s="14">
        <f>IF(J16=38,3,0)</f>
        <v>0</v>
      </c>
      <c r="CW17" s="14">
        <f>IF(J16=39,2,0)</f>
        <v>0</v>
      </c>
      <c r="CX17" s="14">
        <f>IF(J16=40,1,0)</f>
        <v>0</v>
      </c>
      <c r="CY17" s="14">
        <f>IF(J16&gt;20,0,0)</f>
        <v>0</v>
      </c>
      <c r="CZ17" s="14">
        <f>IF(J16="сх",0,0)</f>
        <v>0</v>
      </c>
      <c r="DA17" s="14">
        <f t="shared" si="3"/>
        <v>0</v>
      </c>
      <c r="DB17" s="14">
        <f>IF(L16=1,45,0)</f>
        <v>0</v>
      </c>
      <c r="DC17" s="14">
        <f>IF(L16=2,42,0)</f>
        <v>0</v>
      </c>
      <c r="DD17" s="14">
        <f>IF(L16=3,40,0)</f>
        <v>0</v>
      </c>
      <c r="DE17" s="14">
        <f>IF(L16=4,38,0)</f>
        <v>0</v>
      </c>
      <c r="DF17" s="14">
        <f>IF(L16=5,36,0)</f>
        <v>0</v>
      </c>
      <c r="DG17" s="14">
        <f>IF(L16=6,35,0)</f>
        <v>0</v>
      </c>
      <c r="DH17" s="14">
        <f>IF(L16=7,34,0)</f>
        <v>0</v>
      </c>
      <c r="DI17" s="14">
        <f>IF(L16=8,33,0)</f>
        <v>0</v>
      </c>
      <c r="DJ17" s="14">
        <f>IF(L16=9,32,0)</f>
        <v>0</v>
      </c>
      <c r="DK17" s="14">
        <f>IF(L16=10,31,0)</f>
        <v>0</v>
      </c>
      <c r="DL17" s="14">
        <f>IF(L16=11,30,0)</f>
        <v>0</v>
      </c>
      <c r="DM17" s="14">
        <f>IF(L16=12,29,0)</f>
        <v>0</v>
      </c>
      <c r="DN17" s="14">
        <f>IF(L16=13,28,0)</f>
        <v>0</v>
      </c>
      <c r="DO17" s="14">
        <f>IF(L16=14,27,0)</f>
        <v>0</v>
      </c>
      <c r="DP17" s="14">
        <f>IF(L16=15,26,0)</f>
        <v>0</v>
      </c>
      <c r="DQ17" s="14">
        <f>IF(L16=16,25,0)</f>
        <v>0</v>
      </c>
      <c r="DR17" s="14">
        <f>IF(L16=17,24,0)</f>
        <v>0</v>
      </c>
      <c r="DS17" s="14">
        <f>IF(L16=18,23,0)</f>
        <v>0</v>
      </c>
      <c r="DT17" s="14">
        <f>IF(L16=19,22,0)</f>
        <v>0</v>
      </c>
      <c r="DU17" s="14">
        <f>IF(L16=20,21,0)</f>
        <v>0</v>
      </c>
      <c r="DV17" s="14">
        <f>IF(L16=21,20,0)</f>
        <v>0</v>
      </c>
      <c r="DW17" s="14">
        <f>IF(L16=22,19,0)</f>
        <v>0</v>
      </c>
      <c r="DX17" s="14">
        <f>IF(L16=23,18,0)</f>
        <v>0</v>
      </c>
      <c r="DY17" s="14">
        <f>IF(L16=24,17,0)</f>
        <v>0</v>
      </c>
      <c r="DZ17" s="14">
        <f>IF(L16=25,16,0)</f>
        <v>0</v>
      </c>
      <c r="EA17" s="14">
        <f>IF(L16=26,15,0)</f>
        <v>0</v>
      </c>
      <c r="EB17" s="14">
        <f>IF(L16=27,14,0)</f>
        <v>0</v>
      </c>
      <c r="EC17" s="14">
        <f>IF(L16=28,13,0)</f>
        <v>0</v>
      </c>
      <c r="ED17" s="14">
        <f>IF(L16=29,12,0)</f>
        <v>0</v>
      </c>
      <c r="EE17" s="14">
        <f>IF(L16=30,11,0)</f>
        <v>0</v>
      </c>
      <c r="EF17" s="14">
        <f>IF(L16=31,10,0)</f>
        <v>0</v>
      </c>
      <c r="EG17" s="14">
        <f>IF(L16=32,9,0)</f>
        <v>0</v>
      </c>
      <c r="EH17" s="14">
        <f>IF(L16=33,8,0)</f>
        <v>0</v>
      </c>
      <c r="EI17" s="14">
        <f>IF(L16=34,7,0)</f>
        <v>0</v>
      </c>
      <c r="EJ17" s="14">
        <f>IF(L16=35,6,0)</f>
        <v>0</v>
      </c>
      <c r="EK17" s="14">
        <f>IF(L16=36,5,0)</f>
        <v>0</v>
      </c>
      <c r="EL17" s="14">
        <f>IF(L16=37,4,0)</f>
        <v>0</v>
      </c>
      <c r="EM17" s="14">
        <f>IF(L16=38,3,0)</f>
        <v>0</v>
      </c>
      <c r="EN17" s="14">
        <f>IF(L16=39,2,0)</f>
        <v>0</v>
      </c>
      <c r="EO17" s="14">
        <f>IF(L16=40,1,0)</f>
        <v>0</v>
      </c>
      <c r="EP17" s="14">
        <f>IF(L16&gt;20,0,0)</f>
        <v>0</v>
      </c>
      <c r="EQ17" s="14">
        <f>IF(L16="сх",0,0)</f>
        <v>0</v>
      </c>
      <c r="ER17" s="14">
        <f t="shared" si="4"/>
        <v>0</v>
      </c>
      <c r="ES17" s="14"/>
      <c r="ET17" s="14" t="str">
        <f>IF(J16="сх","ноль",IF(J16&gt;0,J16,"Ноль"))</f>
        <v>Ноль</v>
      </c>
      <c r="EU17" s="14" t="str">
        <f>IF(L16="сх","ноль",IF(L16&gt;0,L16,"Ноль"))</f>
        <v>Ноль</v>
      </c>
      <c r="EV17" s="14"/>
      <c r="EW17" s="14">
        <f t="shared" si="5"/>
        <v>0</v>
      </c>
      <c r="EX17" s="14" t="e">
        <f>IF(M16=#REF!,IF(L16&lt;#REF!,#REF!,FB17),#REF!)</f>
        <v>#REF!</v>
      </c>
      <c r="EY17" s="14" t="e">
        <f>IF(M16=#REF!,IF(L16&lt;#REF!,0,1))</f>
        <v>#REF!</v>
      </c>
      <c r="EZ17" s="14" t="e">
        <f>IF(AND(EW17&gt;=21,EW17&lt;&gt;0),EW17,IF(M16&lt;#REF!,"СТОП",EX17+EY17))</f>
        <v>#REF!</v>
      </c>
      <c r="FA17" s="14"/>
      <c r="FB17" s="14">
        <v>15</v>
      </c>
      <c r="FC17" s="14">
        <v>16</v>
      </c>
      <c r="FD17" s="14"/>
      <c r="FE17" s="16">
        <f>IF(J16=1,25,0)</f>
        <v>0</v>
      </c>
      <c r="FF17" s="16">
        <f>IF(J16=2,22,0)</f>
        <v>0</v>
      </c>
      <c r="FG17" s="16">
        <f>IF(J16=3,20,0)</f>
        <v>0</v>
      </c>
      <c r="FH17" s="16">
        <f>IF(J16=4,18,0)</f>
        <v>0</v>
      </c>
      <c r="FI17" s="16">
        <f>IF(J16=5,16,0)</f>
        <v>0</v>
      </c>
      <c r="FJ17" s="16">
        <f>IF(J16=6,15,0)</f>
        <v>0</v>
      </c>
      <c r="FK17" s="16">
        <f>IF(J16=7,14,0)</f>
        <v>0</v>
      </c>
      <c r="FL17" s="16">
        <f>IF(J16=8,13,0)</f>
        <v>0</v>
      </c>
      <c r="FM17" s="16">
        <f>IF(J16=9,12,0)</f>
        <v>0</v>
      </c>
      <c r="FN17" s="16">
        <f>IF(J16=10,11,0)</f>
        <v>0</v>
      </c>
      <c r="FO17" s="16">
        <f>IF(J16=11,10,0)</f>
        <v>0</v>
      </c>
      <c r="FP17" s="16">
        <f>IF(J16=12,9,0)</f>
        <v>0</v>
      </c>
      <c r="FQ17" s="16">
        <f>IF(J16=13,8,0)</f>
        <v>0</v>
      </c>
      <c r="FR17" s="16">
        <f>IF(J16=14,7,0)</f>
        <v>0</v>
      </c>
      <c r="FS17" s="16">
        <f>IF(J16=15,6,0)</f>
        <v>0</v>
      </c>
      <c r="FT17" s="16">
        <f>IF(J16=16,5,0)</f>
        <v>0</v>
      </c>
      <c r="FU17" s="16">
        <f>IF(J16=17,4,0)</f>
        <v>0</v>
      </c>
      <c r="FV17" s="16">
        <f>IF(J16=18,3,0)</f>
        <v>0</v>
      </c>
      <c r="FW17" s="16">
        <f>IF(J16=19,2,0)</f>
        <v>0</v>
      </c>
      <c r="FX17" s="16">
        <f>IF(J16=20,1,0)</f>
        <v>0</v>
      </c>
      <c r="FY17" s="16">
        <f>IF(J16&gt;20,0,0)</f>
        <v>0</v>
      </c>
      <c r="FZ17" s="16">
        <f>IF(J16="сх",0,0)</f>
        <v>0</v>
      </c>
      <c r="GA17" s="16">
        <f t="shared" si="6"/>
        <v>0</v>
      </c>
      <c r="GB17" s="16">
        <f>IF(L16=1,25,0)</f>
        <v>0</v>
      </c>
      <c r="GC17" s="16">
        <f>IF(L16=2,22,0)</f>
        <v>0</v>
      </c>
      <c r="GD17" s="16">
        <f>IF(L16=3,20,0)</f>
        <v>0</v>
      </c>
      <c r="GE17" s="16">
        <f>IF(L16=4,18,0)</f>
        <v>0</v>
      </c>
      <c r="GF17" s="16">
        <f>IF(L16=5,16,0)</f>
        <v>0</v>
      </c>
      <c r="GG17" s="16">
        <f>IF(L16=6,15,0)</f>
        <v>0</v>
      </c>
      <c r="GH17" s="16">
        <f>IF(L16=7,14,0)</f>
        <v>0</v>
      </c>
      <c r="GI17" s="16">
        <f>IF(L16=8,13,0)</f>
        <v>0</v>
      </c>
      <c r="GJ17" s="16">
        <f>IF(L16=9,12,0)</f>
        <v>0</v>
      </c>
      <c r="GK17" s="16">
        <f>IF(L16=10,11,0)</f>
        <v>0</v>
      </c>
      <c r="GL17" s="16">
        <f>IF(L16=11,10,0)</f>
        <v>0</v>
      </c>
      <c r="GM17" s="16">
        <f>IF(L16=12,9,0)</f>
        <v>0</v>
      </c>
      <c r="GN17" s="16">
        <f>IF(L16=13,8,0)</f>
        <v>0</v>
      </c>
      <c r="GO17" s="16">
        <f>IF(L16=14,7,0)</f>
        <v>0</v>
      </c>
      <c r="GP17" s="16">
        <f>IF(L16=15,6,0)</f>
        <v>0</v>
      </c>
      <c r="GQ17" s="16">
        <f>IF(L16=16,5,0)</f>
        <v>0</v>
      </c>
      <c r="GR17" s="16">
        <f>IF(L16=17,4,0)</f>
        <v>0</v>
      </c>
      <c r="GS17" s="16">
        <f>IF(L16=18,3,0)</f>
        <v>0</v>
      </c>
      <c r="GT17" s="16">
        <f>IF(L16=19,2,0)</f>
        <v>0</v>
      </c>
      <c r="GU17" s="16">
        <f>IF(L16=20,1,0)</f>
        <v>0</v>
      </c>
      <c r="GV17" s="16">
        <f>IF(L16&gt;20,0,0)</f>
        <v>0</v>
      </c>
      <c r="GW17" s="16">
        <f>IF(L16="сх",0,0)</f>
        <v>0</v>
      </c>
      <c r="GX17" s="16">
        <f t="shared" si="7"/>
        <v>0</v>
      </c>
      <c r="GY17" s="16">
        <f>IF(J16=1,100,0)</f>
        <v>0</v>
      </c>
      <c r="GZ17" s="16">
        <f>IF(J16=2,98,0)</f>
        <v>0</v>
      </c>
      <c r="HA17" s="16">
        <f>IF(J16=3,95,0)</f>
        <v>0</v>
      </c>
      <c r="HB17" s="16">
        <f>IF(J16=4,93,0)</f>
        <v>0</v>
      </c>
      <c r="HC17" s="16">
        <f>IF(J16=5,90,0)</f>
        <v>0</v>
      </c>
      <c r="HD17" s="16">
        <f>IF(J16=6,88,0)</f>
        <v>0</v>
      </c>
      <c r="HE17" s="16">
        <f>IF(J16=7,85,0)</f>
        <v>0</v>
      </c>
      <c r="HF17" s="16">
        <f>IF(J16=8,83,0)</f>
        <v>0</v>
      </c>
      <c r="HG17" s="16">
        <f>IF(J16=9,80,0)</f>
        <v>0</v>
      </c>
      <c r="HH17" s="16">
        <f>IF(J16=10,78,0)</f>
        <v>0</v>
      </c>
      <c r="HI17" s="16">
        <f>IF(J16=11,75,0)</f>
        <v>0</v>
      </c>
      <c r="HJ17" s="16">
        <f>IF(J16=12,73,0)</f>
        <v>0</v>
      </c>
      <c r="HK17" s="16">
        <f>IF(J16=13,70,0)</f>
        <v>0</v>
      </c>
      <c r="HL17" s="16">
        <f>IF(J16=14,68,0)</f>
        <v>0</v>
      </c>
      <c r="HM17" s="16">
        <f>IF(J16=15,65,0)</f>
        <v>0</v>
      </c>
      <c r="HN17" s="16">
        <f>IF(J16=16,63,0)</f>
        <v>0</v>
      </c>
      <c r="HO17" s="16">
        <f>IF(J16=17,60,0)</f>
        <v>0</v>
      </c>
      <c r="HP17" s="16">
        <f>IF(J16=18,58,0)</f>
        <v>0</v>
      </c>
      <c r="HQ17" s="16">
        <f>IF(J16=19,55,0)</f>
        <v>0</v>
      </c>
      <c r="HR17" s="16">
        <f>IF(J16=20,53,0)</f>
        <v>0</v>
      </c>
      <c r="HS17" s="16">
        <f>IF(J16&gt;20,0,0)</f>
        <v>0</v>
      </c>
      <c r="HT17" s="16">
        <f>IF(J16="сх",0,0)</f>
        <v>0</v>
      </c>
      <c r="HU17" s="16">
        <f t="shared" si="8"/>
        <v>0</v>
      </c>
      <c r="HV17" s="16">
        <f>IF(L16=1,100,0)</f>
        <v>0</v>
      </c>
      <c r="HW17" s="16">
        <f>IF(L16=2,98,0)</f>
        <v>0</v>
      </c>
      <c r="HX17" s="16">
        <f>IF(L16=3,95,0)</f>
        <v>0</v>
      </c>
      <c r="HY17" s="16">
        <f>IF(L16=4,93,0)</f>
        <v>0</v>
      </c>
      <c r="HZ17" s="16">
        <f>IF(L16=5,90,0)</f>
        <v>0</v>
      </c>
      <c r="IA17" s="16">
        <f>IF(L16=6,88,0)</f>
        <v>0</v>
      </c>
      <c r="IB17" s="16">
        <f>IF(L16=7,85,0)</f>
        <v>0</v>
      </c>
      <c r="IC17" s="16">
        <f>IF(L16=8,83,0)</f>
        <v>0</v>
      </c>
      <c r="ID17" s="16">
        <f>IF(L16=9,80,0)</f>
        <v>0</v>
      </c>
      <c r="IE17" s="16">
        <f>IF(L16=10,78,0)</f>
        <v>0</v>
      </c>
      <c r="IF17" s="16">
        <f>IF(L16=11,75,0)</f>
        <v>0</v>
      </c>
      <c r="IG17" s="16">
        <f>IF(L16=12,73,0)</f>
        <v>0</v>
      </c>
      <c r="IH17" s="16">
        <f>IF(L16=13,70,0)</f>
        <v>0</v>
      </c>
      <c r="II17" s="16">
        <f>IF(L16=14,68,0)</f>
        <v>0</v>
      </c>
      <c r="IJ17" s="16">
        <f>IF(L16=15,65,0)</f>
        <v>0</v>
      </c>
      <c r="IK17" s="16">
        <f>IF(L16=16,63,0)</f>
        <v>0</v>
      </c>
      <c r="IL17" s="16">
        <f>IF(L16=17,60,0)</f>
        <v>0</v>
      </c>
      <c r="IM17" s="16">
        <f>IF(L16=18,58,0)</f>
        <v>0</v>
      </c>
      <c r="IN17" s="16">
        <f>IF(L16=19,55,0)</f>
        <v>0</v>
      </c>
      <c r="IO17" s="16">
        <f>IF(L16=20,53,0)</f>
        <v>0</v>
      </c>
      <c r="IP17" s="16">
        <f>IF(L16&gt;20,0,0)</f>
        <v>0</v>
      </c>
      <c r="IQ17" s="16">
        <f>IF(L16="сх",0,0)</f>
        <v>0</v>
      </c>
      <c r="IR17" s="16">
        <f t="shared" si="9"/>
        <v>0</v>
      </c>
      <c r="IS17" s="14"/>
      <c r="IT17" s="14"/>
      <c r="IU17" s="14"/>
      <c r="IV17" s="14"/>
    </row>
    <row r="18" spans="1:256" ht="9" customHeight="1">
      <c r="A18" s="33"/>
      <c r="B18" s="33"/>
      <c r="C18" s="33"/>
      <c r="D18" s="34"/>
      <c r="E18" s="33"/>
      <c r="F18" s="33"/>
      <c r="G18" s="33"/>
      <c r="H18" s="33"/>
      <c r="I18" s="33"/>
      <c r="J18" s="33"/>
      <c r="K18" s="33"/>
      <c r="L18" s="33"/>
      <c r="M18" s="33"/>
      <c r="N18" s="20"/>
      <c r="O18" s="19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  <c r="AY18" s="20"/>
      <c r="AZ18" s="20"/>
      <c r="BA18" s="20"/>
      <c r="BB18" s="20"/>
      <c r="BC18" s="20"/>
      <c r="BD18" s="20"/>
      <c r="BE18" s="20"/>
      <c r="BF18" s="20"/>
      <c r="BG18" s="20"/>
      <c r="BH18" s="20"/>
      <c r="BI18" s="20"/>
      <c r="BJ18" s="20"/>
      <c r="BK18" s="20"/>
      <c r="BL18" s="20"/>
      <c r="BM18" s="20"/>
      <c r="BN18" s="20"/>
      <c r="BO18" s="20"/>
      <c r="BP18" s="20"/>
      <c r="BQ18" s="20"/>
      <c r="BR18" s="20"/>
      <c r="BS18" s="20"/>
      <c r="BT18" s="20"/>
      <c r="BU18" s="20"/>
      <c r="BV18" s="20"/>
      <c r="BW18" s="20"/>
      <c r="BX18" s="20"/>
      <c r="BY18" s="20"/>
      <c r="BZ18" s="20"/>
      <c r="CA18" s="20"/>
      <c r="CB18" s="20"/>
      <c r="CC18" s="20"/>
      <c r="CD18" s="20"/>
      <c r="CE18" s="20"/>
      <c r="CF18" s="20"/>
      <c r="CG18" s="20"/>
      <c r="CH18" s="20"/>
      <c r="CI18" s="20"/>
      <c r="CJ18" s="20"/>
      <c r="CK18" s="20"/>
      <c r="CL18" s="20"/>
      <c r="CM18" s="20"/>
      <c r="CN18" s="20"/>
      <c r="CO18" s="20"/>
      <c r="CP18" s="20"/>
      <c r="CQ18" s="20"/>
      <c r="CR18" s="20"/>
      <c r="CS18" s="20"/>
      <c r="CT18" s="20"/>
      <c r="CU18" s="20"/>
      <c r="CV18" s="20"/>
      <c r="CW18" s="20"/>
      <c r="CX18" s="20"/>
      <c r="CY18" s="20"/>
      <c r="CZ18" s="20"/>
      <c r="DA18" s="20"/>
      <c r="DB18" s="20"/>
      <c r="DC18" s="20"/>
      <c r="DD18" s="20"/>
      <c r="DE18" s="20"/>
      <c r="DF18" s="20"/>
      <c r="DG18" s="20"/>
      <c r="DH18" s="20"/>
      <c r="DI18" s="20"/>
      <c r="DJ18" s="20"/>
      <c r="DK18" s="20"/>
      <c r="DL18" s="20"/>
      <c r="DM18" s="20"/>
      <c r="DN18" s="20"/>
      <c r="DO18" s="20"/>
      <c r="DP18" s="20"/>
      <c r="DQ18" s="20"/>
      <c r="DR18" s="20"/>
      <c r="DS18" s="20"/>
      <c r="DT18" s="20"/>
      <c r="DU18" s="20"/>
      <c r="DV18" s="20"/>
      <c r="DW18" s="20"/>
      <c r="DX18" s="20"/>
      <c r="DY18" s="19"/>
      <c r="DZ18" s="19"/>
      <c r="EA18" s="19"/>
      <c r="EB18" s="20"/>
      <c r="EC18" s="20"/>
      <c r="ED18" s="20"/>
      <c r="EE18" s="20"/>
      <c r="EF18" s="20"/>
      <c r="EG18" s="20"/>
      <c r="EH18" s="20"/>
      <c r="EI18" s="20"/>
      <c r="EJ18" s="20"/>
      <c r="EK18" s="20"/>
      <c r="EL18" s="20"/>
      <c r="EM18" s="20"/>
      <c r="EN18" s="20"/>
      <c r="EO18" s="20"/>
      <c r="EP18" s="20"/>
      <c r="EQ18" s="20"/>
      <c r="ER18" s="20"/>
      <c r="ES18" s="21"/>
      <c r="ET18" s="21"/>
      <c r="EU18" s="21"/>
      <c r="EV18" s="21"/>
      <c r="EW18" s="21"/>
      <c r="EX18" s="20"/>
      <c r="EY18" s="20"/>
      <c r="EZ18" s="20"/>
      <c r="FA18" s="20"/>
      <c r="FB18" s="20"/>
      <c r="FC18" s="20"/>
      <c r="FD18" s="20"/>
      <c r="FE18" s="20"/>
      <c r="FF18" s="20"/>
      <c r="FG18" s="20"/>
      <c r="FH18" s="20"/>
      <c r="FI18" s="20"/>
      <c r="FJ18" s="20"/>
      <c r="FK18" s="20"/>
      <c r="FL18" s="20"/>
      <c r="FM18" s="20"/>
      <c r="FN18" s="20"/>
      <c r="FO18" s="20"/>
      <c r="FP18" s="20"/>
      <c r="FQ18" s="20"/>
      <c r="FR18" s="20"/>
      <c r="FS18" s="20"/>
      <c r="FT18" s="20"/>
      <c r="FU18" s="20"/>
      <c r="FV18" s="20"/>
      <c r="FW18" s="20"/>
      <c r="FX18" s="20"/>
      <c r="FY18" s="20"/>
      <c r="FZ18" s="20"/>
      <c r="GA18" s="20"/>
      <c r="GB18" s="20"/>
      <c r="GC18" s="20"/>
      <c r="GD18" s="20"/>
      <c r="GE18" s="20"/>
      <c r="GF18" s="20"/>
      <c r="GG18" s="20"/>
      <c r="GH18" s="20"/>
      <c r="GI18" s="20"/>
      <c r="GJ18" s="20"/>
      <c r="GK18" s="20"/>
      <c r="GL18" s="20"/>
      <c r="GM18" s="20"/>
      <c r="GN18" s="20"/>
      <c r="GO18" s="20"/>
      <c r="GP18" s="20"/>
      <c r="GQ18" s="20"/>
      <c r="GR18" s="20"/>
      <c r="GS18" s="20"/>
      <c r="GT18" s="20"/>
      <c r="GU18" s="20"/>
      <c r="GV18" s="20"/>
      <c r="GW18" s="20"/>
      <c r="GX18" s="20"/>
      <c r="GY18" s="20"/>
      <c r="GZ18" s="20"/>
      <c r="HA18" s="20"/>
      <c r="HB18" s="20"/>
      <c r="HC18" s="20"/>
      <c r="HD18" s="20"/>
      <c r="HE18" s="20"/>
      <c r="HF18" s="20"/>
      <c r="HG18" s="20"/>
      <c r="HH18" s="20"/>
      <c r="HI18" s="20"/>
      <c r="HJ18" s="20"/>
      <c r="HK18" s="20"/>
      <c r="HL18" s="20"/>
      <c r="HM18" s="20"/>
      <c r="HN18" s="20"/>
      <c r="HO18" s="20"/>
      <c r="HP18" s="20"/>
      <c r="HQ18" s="20"/>
      <c r="HR18" s="20"/>
      <c r="HS18" s="20"/>
      <c r="HT18" s="20"/>
      <c r="HU18" s="20"/>
      <c r="HV18" s="20"/>
      <c r="HW18" s="20"/>
      <c r="HX18" s="20"/>
      <c r="HY18" s="20"/>
      <c r="HZ18" s="20"/>
      <c r="IA18" s="20"/>
      <c r="IB18" s="20"/>
      <c r="IC18" s="20"/>
      <c r="ID18" s="20"/>
      <c r="IE18" s="20"/>
      <c r="IF18" s="20"/>
      <c r="IG18" s="20"/>
      <c r="IH18" s="20"/>
      <c r="II18" s="20"/>
      <c r="IJ18" s="20"/>
      <c r="IK18" s="20"/>
      <c r="IL18" s="20"/>
      <c r="IM18" s="20"/>
      <c r="IN18" s="20"/>
      <c r="IO18" s="20"/>
      <c r="IP18" s="20"/>
      <c r="IQ18" s="20"/>
      <c r="IR18" s="20"/>
      <c r="IS18" s="20"/>
      <c r="IT18" s="20"/>
      <c r="IU18" s="20"/>
      <c r="IV18" s="20"/>
    </row>
    <row r="19" spans="1:256" s="116" customFormat="1" ht="70.5">
      <c r="A19" s="115" t="s">
        <v>50</v>
      </c>
      <c r="B19" s="115"/>
      <c r="C19" s="115"/>
      <c r="D19" s="115"/>
      <c r="E19" s="115"/>
      <c r="F19" s="115"/>
      <c r="G19" s="115"/>
      <c r="H19" s="115"/>
      <c r="I19" s="115"/>
      <c r="J19" s="115"/>
      <c r="L19" s="117"/>
      <c r="DV19" s="117"/>
      <c r="DW19" s="117"/>
      <c r="DX19" s="117"/>
      <c r="EP19" s="118"/>
      <c r="EQ19" s="118"/>
      <c r="ER19" s="118"/>
      <c r="ES19" s="118"/>
      <c r="ET19" s="118"/>
    </row>
    <row r="20" spans="1:256" s="116" customFormat="1" ht="70.5">
      <c r="A20" s="115" t="s">
        <v>56</v>
      </c>
      <c r="B20" s="115"/>
      <c r="C20" s="115"/>
      <c r="D20" s="115"/>
      <c r="E20" s="115"/>
      <c r="F20" s="115"/>
      <c r="G20" s="115"/>
      <c r="H20" s="115"/>
      <c r="I20" s="115"/>
      <c r="J20" s="115"/>
      <c r="L20" s="117"/>
      <c r="DV20" s="117"/>
      <c r="DW20" s="117"/>
      <c r="DX20" s="117"/>
      <c r="EP20" s="118"/>
      <c r="EQ20" s="118"/>
      <c r="ER20" s="118"/>
      <c r="ES20" s="118"/>
      <c r="ET20" s="118"/>
    </row>
    <row r="21" spans="1:256" s="116" customFormat="1" ht="70.5">
      <c r="A21" s="115"/>
      <c r="B21" s="115"/>
      <c r="C21" s="115"/>
      <c r="D21" s="115"/>
      <c r="E21" s="115"/>
      <c r="F21" s="115"/>
      <c r="G21" s="115"/>
      <c r="H21" s="115"/>
      <c r="I21" s="115"/>
      <c r="J21" s="115"/>
      <c r="L21" s="117"/>
      <c r="DV21" s="117"/>
      <c r="DW21" s="117"/>
      <c r="DX21" s="117"/>
      <c r="EP21" s="118"/>
      <c r="EQ21" s="118"/>
      <c r="ER21" s="118"/>
      <c r="ES21" s="118"/>
      <c r="ET21" s="118"/>
    </row>
    <row r="22" spans="1:256" s="116" customFormat="1" ht="70.5">
      <c r="A22" s="115" t="s">
        <v>51</v>
      </c>
      <c r="B22" s="115"/>
      <c r="C22" s="115"/>
      <c r="D22" s="115"/>
      <c r="E22" s="115"/>
      <c r="F22" s="115"/>
      <c r="G22" s="115"/>
      <c r="H22" s="115"/>
      <c r="I22" s="115"/>
      <c r="J22" s="115"/>
      <c r="L22" s="117"/>
      <c r="DV22" s="117"/>
      <c r="DW22" s="117"/>
      <c r="DX22" s="117"/>
      <c r="EP22" s="118"/>
      <c r="EQ22" s="118"/>
      <c r="ER22" s="118"/>
      <c r="ES22" s="118"/>
      <c r="ET22" s="118"/>
    </row>
    <row r="23" spans="1:256" s="116" customFormat="1" ht="70.5">
      <c r="A23" s="119" t="s">
        <v>52</v>
      </c>
      <c r="B23" s="119"/>
      <c r="C23" s="119"/>
      <c r="D23" s="119"/>
      <c r="E23" s="119"/>
      <c r="F23" s="119"/>
      <c r="G23" s="119"/>
      <c r="H23" s="119"/>
      <c r="I23" s="119"/>
      <c r="J23" s="119"/>
      <c r="L23" s="117"/>
      <c r="DV23" s="117"/>
      <c r="DW23" s="117"/>
      <c r="DX23" s="117"/>
      <c r="EP23" s="118"/>
      <c r="EQ23" s="118"/>
      <c r="ER23" s="118"/>
      <c r="ES23" s="118"/>
      <c r="ET23" s="118"/>
    </row>
    <row r="24" spans="1:256" s="41" customFormat="1" ht="25.5" customHeight="1">
      <c r="A24" s="40"/>
      <c r="B24" s="40"/>
      <c r="C24" s="40"/>
      <c r="D24" s="40"/>
      <c r="E24" s="40"/>
      <c r="F24" s="40"/>
      <c r="G24" s="40"/>
      <c r="H24" s="40"/>
      <c r="I24" s="40"/>
      <c r="J24" s="40"/>
      <c r="L24" s="42"/>
      <c r="DV24" s="42"/>
      <c r="DW24" s="42"/>
      <c r="DX24" s="42"/>
      <c r="EP24" s="43"/>
      <c r="EQ24" s="43"/>
      <c r="ER24" s="43"/>
      <c r="ES24" s="43"/>
      <c r="ET24" s="43"/>
    </row>
    <row r="25" spans="1:256">
      <c r="A25" s="35"/>
      <c r="B25" s="35"/>
      <c r="C25" s="35"/>
      <c r="D25" s="36"/>
      <c r="E25" s="35"/>
      <c r="F25" s="35"/>
      <c r="G25" s="35"/>
      <c r="H25" s="35"/>
      <c r="I25" s="35"/>
      <c r="J25" s="35"/>
      <c r="K25" s="35"/>
      <c r="L25" s="35"/>
      <c r="M25" s="35"/>
      <c r="N25" s="20"/>
      <c r="O25" s="19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20"/>
      <c r="AR25" s="20"/>
      <c r="AS25" s="20"/>
      <c r="AT25" s="20"/>
      <c r="AU25" s="20"/>
      <c r="AV25" s="20"/>
      <c r="AW25" s="20"/>
      <c r="AX25" s="20"/>
      <c r="AY25" s="20"/>
      <c r="AZ25" s="20"/>
      <c r="BA25" s="20"/>
      <c r="BB25" s="20"/>
      <c r="BC25" s="20"/>
      <c r="BD25" s="20"/>
      <c r="BE25" s="20"/>
      <c r="BF25" s="20"/>
      <c r="BG25" s="20"/>
      <c r="BH25" s="20"/>
      <c r="BI25" s="20"/>
      <c r="BJ25" s="20"/>
      <c r="BK25" s="20"/>
      <c r="BL25" s="20"/>
      <c r="BM25" s="20"/>
      <c r="BN25" s="20"/>
      <c r="BO25" s="20"/>
      <c r="BP25" s="20"/>
      <c r="BQ25" s="20"/>
      <c r="BR25" s="20"/>
      <c r="BS25" s="20"/>
      <c r="BT25" s="20"/>
      <c r="BU25" s="20"/>
      <c r="BV25" s="20"/>
      <c r="BW25" s="20"/>
      <c r="BX25" s="20"/>
      <c r="BY25" s="20"/>
      <c r="BZ25" s="20"/>
      <c r="CA25" s="20"/>
      <c r="CB25" s="20"/>
      <c r="CC25" s="20"/>
      <c r="CD25" s="20"/>
      <c r="CE25" s="20"/>
      <c r="CF25" s="20"/>
      <c r="CG25" s="20"/>
      <c r="CH25" s="20"/>
      <c r="CI25" s="20"/>
      <c r="CJ25" s="20"/>
      <c r="CK25" s="20"/>
      <c r="CL25" s="20"/>
      <c r="CM25" s="20"/>
      <c r="CN25" s="20"/>
      <c r="CO25" s="20"/>
      <c r="CP25" s="20"/>
      <c r="CQ25" s="20"/>
      <c r="CR25" s="20"/>
      <c r="CS25" s="20"/>
      <c r="CT25" s="20"/>
      <c r="CU25" s="20"/>
      <c r="CV25" s="20"/>
      <c r="CW25" s="20"/>
      <c r="CX25" s="20"/>
      <c r="CY25" s="20"/>
      <c r="CZ25" s="20"/>
      <c r="DA25" s="20"/>
      <c r="DB25" s="20"/>
      <c r="DC25" s="20"/>
      <c r="DD25" s="20"/>
      <c r="DE25" s="20"/>
      <c r="DF25" s="20"/>
      <c r="DG25" s="20"/>
      <c r="DH25" s="20"/>
      <c r="DI25" s="20"/>
      <c r="DJ25" s="20"/>
      <c r="DK25" s="20"/>
      <c r="DL25" s="20"/>
      <c r="DM25" s="20"/>
      <c r="DN25" s="20"/>
      <c r="DO25" s="20"/>
      <c r="DP25" s="20"/>
      <c r="DQ25" s="20"/>
      <c r="DR25" s="20"/>
      <c r="DS25" s="20"/>
      <c r="DT25" s="20"/>
      <c r="DU25" s="20"/>
      <c r="DV25" s="20"/>
      <c r="DW25" s="20"/>
      <c r="DX25" s="20"/>
      <c r="DY25" s="19"/>
      <c r="DZ25" s="19"/>
      <c r="EA25" s="19"/>
      <c r="EB25" s="20"/>
      <c r="EC25" s="20"/>
      <c r="ED25" s="20"/>
      <c r="EE25" s="20"/>
      <c r="EF25" s="20"/>
      <c r="EG25" s="20"/>
      <c r="EH25" s="20"/>
      <c r="EI25" s="20"/>
      <c r="EJ25" s="20"/>
      <c r="EK25" s="20"/>
      <c r="EL25" s="20"/>
      <c r="EM25" s="20"/>
      <c r="EN25" s="20"/>
      <c r="EO25" s="20"/>
      <c r="EP25" s="20"/>
      <c r="EQ25" s="20"/>
      <c r="ER25" s="20"/>
      <c r="ES25" s="21"/>
      <c r="ET25" s="21"/>
      <c r="EU25" s="21"/>
      <c r="EV25" s="21"/>
      <c r="EW25" s="21"/>
      <c r="EX25" s="20"/>
      <c r="EY25" s="20"/>
      <c r="EZ25" s="20"/>
      <c r="FA25" s="20"/>
      <c r="FB25" s="20"/>
      <c r="FC25" s="20"/>
      <c r="FD25" s="20"/>
      <c r="FE25" s="20"/>
      <c r="FF25" s="20"/>
      <c r="FG25" s="20"/>
      <c r="FH25" s="20"/>
      <c r="FI25" s="20"/>
      <c r="FJ25" s="20"/>
      <c r="FK25" s="20"/>
      <c r="FL25" s="20"/>
      <c r="FM25" s="20"/>
      <c r="FN25" s="20"/>
      <c r="FO25" s="20"/>
      <c r="FP25" s="20"/>
      <c r="FQ25" s="20"/>
      <c r="FR25" s="20"/>
      <c r="FS25" s="20"/>
      <c r="FT25" s="20"/>
      <c r="FU25" s="20"/>
      <c r="FV25" s="20"/>
      <c r="FW25" s="20"/>
      <c r="FX25" s="20"/>
      <c r="FY25" s="20"/>
      <c r="FZ25" s="20"/>
      <c r="GA25" s="20"/>
      <c r="GB25" s="20"/>
      <c r="GC25" s="20"/>
      <c r="GD25" s="20"/>
      <c r="GE25" s="20"/>
      <c r="GF25" s="20"/>
      <c r="GG25" s="20"/>
      <c r="GH25" s="20"/>
      <c r="GI25" s="20"/>
      <c r="GJ25" s="20"/>
      <c r="GK25" s="20"/>
      <c r="GL25" s="20"/>
      <c r="GM25" s="20"/>
      <c r="GN25" s="20"/>
      <c r="GO25" s="20"/>
      <c r="GP25" s="20"/>
      <c r="GQ25" s="20"/>
      <c r="GR25" s="20"/>
      <c r="GS25" s="20"/>
      <c r="GT25" s="20"/>
      <c r="GU25" s="20"/>
      <c r="GV25" s="20"/>
      <c r="GW25" s="20"/>
      <c r="GX25" s="20"/>
      <c r="GY25" s="20"/>
      <c r="GZ25" s="20"/>
      <c r="HA25" s="20"/>
      <c r="HB25" s="20"/>
      <c r="HC25" s="20"/>
      <c r="HD25" s="20"/>
      <c r="HE25" s="20"/>
      <c r="HF25" s="20"/>
      <c r="HG25" s="20"/>
      <c r="HH25" s="20"/>
      <c r="HI25" s="20"/>
      <c r="HJ25" s="20"/>
      <c r="HK25" s="20"/>
      <c r="HL25" s="20"/>
      <c r="HM25" s="20"/>
      <c r="HN25" s="20"/>
      <c r="HO25" s="20"/>
      <c r="HP25" s="20"/>
      <c r="HQ25" s="20"/>
      <c r="HR25" s="20"/>
      <c r="HS25" s="20"/>
      <c r="HT25" s="20"/>
      <c r="HU25" s="20"/>
      <c r="HV25" s="20"/>
      <c r="HW25" s="20"/>
      <c r="HX25" s="20"/>
      <c r="HY25" s="20"/>
      <c r="HZ25" s="20"/>
      <c r="IA25" s="20"/>
      <c r="IB25" s="20"/>
      <c r="IC25" s="20"/>
      <c r="ID25" s="20"/>
      <c r="IE25" s="20"/>
      <c r="IF25" s="20"/>
      <c r="IG25" s="20"/>
      <c r="IH25" s="20"/>
      <c r="II25" s="20"/>
      <c r="IJ25" s="20"/>
      <c r="IK25" s="20"/>
      <c r="IL25" s="20"/>
      <c r="IM25" s="20"/>
      <c r="IN25" s="20"/>
      <c r="IO25" s="20"/>
      <c r="IP25" s="20"/>
      <c r="IQ25" s="20"/>
      <c r="IR25" s="20"/>
      <c r="IS25" s="20"/>
      <c r="IT25" s="20"/>
      <c r="IU25" s="20"/>
      <c r="IV25" s="20"/>
    </row>
    <row r="26" spans="1:256">
      <c r="A26" s="35"/>
      <c r="B26" s="35"/>
      <c r="C26" s="35"/>
      <c r="D26" s="36"/>
      <c r="E26" s="35"/>
      <c r="F26" s="35"/>
      <c r="G26" s="35"/>
      <c r="H26" s="35"/>
      <c r="I26" s="35"/>
      <c r="J26" s="35"/>
      <c r="K26" s="35"/>
      <c r="L26" s="35"/>
      <c r="M26" s="35"/>
      <c r="N26" s="20"/>
      <c r="O26" s="19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0"/>
      <c r="AU26" s="20"/>
      <c r="AV26" s="20"/>
      <c r="AW26" s="20"/>
      <c r="AX26" s="20"/>
      <c r="AY26" s="20"/>
      <c r="AZ26" s="20"/>
      <c r="BA26" s="20"/>
      <c r="BB26" s="20"/>
      <c r="BC26" s="20"/>
      <c r="BD26" s="20"/>
      <c r="BE26" s="20"/>
      <c r="BF26" s="20"/>
      <c r="BG26" s="20"/>
      <c r="BH26" s="20"/>
      <c r="BI26" s="20"/>
      <c r="BJ26" s="20"/>
      <c r="BK26" s="20"/>
      <c r="BL26" s="20"/>
      <c r="BM26" s="20"/>
      <c r="BN26" s="20"/>
      <c r="BO26" s="20"/>
      <c r="BP26" s="20"/>
      <c r="BQ26" s="20"/>
      <c r="BR26" s="20"/>
      <c r="BS26" s="20"/>
      <c r="BT26" s="20"/>
      <c r="BU26" s="20"/>
      <c r="BV26" s="20"/>
      <c r="BW26" s="20"/>
      <c r="BX26" s="20"/>
      <c r="BY26" s="20"/>
      <c r="BZ26" s="20"/>
      <c r="CA26" s="20"/>
      <c r="CB26" s="20"/>
      <c r="CC26" s="20"/>
      <c r="CD26" s="20"/>
      <c r="CE26" s="20"/>
      <c r="CF26" s="20"/>
      <c r="CG26" s="20"/>
      <c r="CH26" s="20"/>
      <c r="CI26" s="20"/>
      <c r="CJ26" s="20"/>
      <c r="CK26" s="20"/>
      <c r="CL26" s="20"/>
      <c r="CM26" s="20"/>
      <c r="CN26" s="20"/>
      <c r="CO26" s="20"/>
      <c r="CP26" s="20"/>
      <c r="CQ26" s="20"/>
      <c r="CR26" s="20"/>
      <c r="CS26" s="20"/>
      <c r="CT26" s="20"/>
      <c r="CU26" s="20"/>
      <c r="CV26" s="20"/>
      <c r="CW26" s="20"/>
      <c r="CX26" s="20"/>
      <c r="CY26" s="20"/>
      <c r="CZ26" s="20"/>
      <c r="DA26" s="20"/>
      <c r="DB26" s="20"/>
      <c r="DC26" s="20"/>
      <c r="DD26" s="20"/>
      <c r="DE26" s="20"/>
      <c r="DF26" s="20"/>
      <c r="DG26" s="20"/>
      <c r="DH26" s="20"/>
      <c r="DI26" s="20"/>
      <c r="DJ26" s="20"/>
      <c r="DK26" s="20"/>
      <c r="DL26" s="20"/>
      <c r="DM26" s="20"/>
      <c r="DN26" s="20"/>
      <c r="DO26" s="20"/>
      <c r="DP26" s="20"/>
      <c r="DQ26" s="20"/>
      <c r="DR26" s="20"/>
      <c r="DS26" s="20"/>
      <c r="DT26" s="20"/>
      <c r="DU26" s="20"/>
      <c r="DV26" s="20"/>
      <c r="DW26" s="20"/>
      <c r="DX26" s="20"/>
      <c r="DY26" s="19"/>
      <c r="DZ26" s="19"/>
      <c r="EA26" s="19"/>
      <c r="EB26" s="20"/>
      <c r="EC26" s="20"/>
      <c r="ED26" s="20"/>
      <c r="EE26" s="20"/>
      <c r="EF26" s="20"/>
      <c r="EG26" s="20"/>
      <c r="EH26" s="20"/>
      <c r="EI26" s="20"/>
      <c r="EJ26" s="20"/>
      <c r="EK26" s="20"/>
      <c r="EL26" s="20"/>
      <c r="EM26" s="20"/>
      <c r="EN26" s="20"/>
      <c r="EO26" s="20"/>
      <c r="EP26" s="20"/>
      <c r="EQ26" s="20"/>
      <c r="ER26" s="20"/>
      <c r="ES26" s="21"/>
      <c r="ET26" s="21"/>
      <c r="EU26" s="21"/>
      <c r="EV26" s="21"/>
      <c r="EW26" s="21"/>
      <c r="EX26" s="20"/>
      <c r="EY26" s="20"/>
      <c r="EZ26" s="20"/>
      <c r="FA26" s="20"/>
      <c r="FB26" s="20"/>
      <c r="FC26" s="20"/>
      <c r="FD26" s="20"/>
      <c r="FE26" s="20"/>
      <c r="FF26" s="20"/>
      <c r="FG26" s="20"/>
      <c r="FH26" s="20"/>
      <c r="FI26" s="20"/>
      <c r="FJ26" s="20"/>
      <c r="FK26" s="20"/>
      <c r="FL26" s="20"/>
      <c r="FM26" s="20"/>
      <c r="FN26" s="20"/>
      <c r="FO26" s="20"/>
      <c r="FP26" s="20"/>
      <c r="FQ26" s="20"/>
      <c r="FR26" s="20"/>
      <c r="FS26" s="20"/>
      <c r="FT26" s="20"/>
      <c r="FU26" s="20"/>
      <c r="FV26" s="20"/>
      <c r="FW26" s="20"/>
      <c r="FX26" s="20"/>
      <c r="FY26" s="20"/>
      <c r="FZ26" s="20"/>
      <c r="GA26" s="20"/>
      <c r="GB26" s="20"/>
      <c r="GC26" s="20"/>
      <c r="GD26" s="20"/>
      <c r="GE26" s="20"/>
      <c r="GF26" s="20"/>
      <c r="GG26" s="20"/>
      <c r="GH26" s="20"/>
      <c r="GI26" s="20"/>
      <c r="GJ26" s="20"/>
      <c r="GK26" s="20"/>
      <c r="GL26" s="20"/>
      <c r="GM26" s="20"/>
      <c r="GN26" s="20"/>
      <c r="GO26" s="20"/>
      <c r="GP26" s="20"/>
      <c r="GQ26" s="20"/>
      <c r="GR26" s="20"/>
      <c r="GS26" s="20"/>
      <c r="GT26" s="20"/>
      <c r="GU26" s="20"/>
      <c r="GV26" s="20"/>
      <c r="GW26" s="20"/>
      <c r="GX26" s="20"/>
      <c r="GY26" s="20"/>
      <c r="GZ26" s="20"/>
      <c r="HA26" s="20"/>
      <c r="HB26" s="20"/>
      <c r="HC26" s="20"/>
      <c r="HD26" s="20"/>
      <c r="HE26" s="20"/>
      <c r="HF26" s="20"/>
      <c r="HG26" s="20"/>
      <c r="HH26" s="20"/>
      <c r="HI26" s="20"/>
      <c r="HJ26" s="20"/>
      <c r="HK26" s="20"/>
      <c r="HL26" s="20"/>
      <c r="HM26" s="20"/>
      <c r="HN26" s="20"/>
      <c r="HO26" s="20"/>
      <c r="HP26" s="20"/>
      <c r="HQ26" s="20"/>
      <c r="HR26" s="20"/>
      <c r="HS26" s="20"/>
      <c r="HT26" s="20"/>
      <c r="HU26" s="20"/>
      <c r="HV26" s="20"/>
      <c r="HW26" s="20"/>
      <c r="HX26" s="20"/>
      <c r="HY26" s="20"/>
      <c r="HZ26" s="20"/>
      <c r="IA26" s="20"/>
      <c r="IB26" s="20"/>
      <c r="IC26" s="20"/>
      <c r="ID26" s="20"/>
      <c r="IE26" s="20"/>
      <c r="IF26" s="20"/>
      <c r="IG26" s="20"/>
      <c r="IH26" s="20"/>
      <c r="II26" s="20"/>
      <c r="IJ26" s="20"/>
      <c r="IK26" s="20"/>
      <c r="IL26" s="20"/>
      <c r="IM26" s="20"/>
      <c r="IN26" s="20"/>
      <c r="IO26" s="20"/>
      <c r="IP26" s="20"/>
      <c r="IQ26" s="20"/>
      <c r="IR26" s="20"/>
      <c r="IS26" s="20"/>
      <c r="IT26" s="20"/>
      <c r="IU26" s="20"/>
      <c r="IV26" s="20"/>
    </row>
    <row r="27" spans="1:256">
      <c r="A27" s="35"/>
      <c r="B27" s="35"/>
      <c r="C27" s="35"/>
      <c r="D27" s="36"/>
      <c r="E27" s="35"/>
      <c r="F27" s="35"/>
      <c r="G27" s="35"/>
      <c r="H27" s="35"/>
      <c r="I27" s="35"/>
      <c r="J27" s="35"/>
      <c r="K27" s="35"/>
      <c r="L27" s="35"/>
      <c r="M27" s="35"/>
      <c r="N27" s="20"/>
      <c r="O27" s="19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20"/>
      <c r="AW27" s="20"/>
      <c r="AX27" s="20"/>
      <c r="AY27" s="20"/>
      <c r="AZ27" s="20"/>
      <c r="BA27" s="20"/>
      <c r="BB27" s="20"/>
      <c r="BC27" s="20"/>
      <c r="BD27" s="20"/>
      <c r="BE27" s="20"/>
      <c r="BF27" s="20"/>
      <c r="BG27" s="20"/>
      <c r="BH27" s="20"/>
      <c r="BI27" s="20"/>
      <c r="BJ27" s="20"/>
      <c r="BK27" s="20"/>
      <c r="BL27" s="20"/>
      <c r="BM27" s="20"/>
      <c r="BN27" s="20"/>
      <c r="BO27" s="20"/>
      <c r="BP27" s="20"/>
      <c r="BQ27" s="20"/>
      <c r="BR27" s="20"/>
      <c r="BS27" s="20"/>
      <c r="BT27" s="20"/>
      <c r="BU27" s="20"/>
      <c r="BV27" s="20"/>
      <c r="BW27" s="20"/>
      <c r="BX27" s="20"/>
      <c r="BY27" s="20"/>
      <c r="BZ27" s="20"/>
      <c r="CA27" s="20"/>
      <c r="CB27" s="20"/>
      <c r="CC27" s="20"/>
      <c r="CD27" s="20"/>
      <c r="CE27" s="20"/>
      <c r="CF27" s="20"/>
      <c r="CG27" s="20"/>
      <c r="CH27" s="20"/>
      <c r="CI27" s="20"/>
      <c r="CJ27" s="20"/>
      <c r="CK27" s="20"/>
      <c r="CL27" s="20"/>
      <c r="CM27" s="20"/>
      <c r="CN27" s="20"/>
      <c r="CO27" s="20"/>
      <c r="CP27" s="20"/>
      <c r="CQ27" s="20"/>
      <c r="CR27" s="20"/>
      <c r="CS27" s="20"/>
      <c r="CT27" s="20"/>
      <c r="CU27" s="20"/>
      <c r="CV27" s="20"/>
      <c r="CW27" s="20"/>
      <c r="CX27" s="20"/>
      <c r="CY27" s="20"/>
      <c r="CZ27" s="20"/>
      <c r="DA27" s="20"/>
      <c r="DB27" s="20"/>
      <c r="DC27" s="20"/>
      <c r="DD27" s="20"/>
      <c r="DE27" s="20"/>
      <c r="DF27" s="20"/>
      <c r="DG27" s="20"/>
      <c r="DH27" s="20"/>
      <c r="DI27" s="20"/>
      <c r="DJ27" s="20"/>
      <c r="DK27" s="20"/>
      <c r="DL27" s="20"/>
      <c r="DM27" s="20"/>
      <c r="DN27" s="20"/>
      <c r="DO27" s="20"/>
      <c r="DP27" s="20"/>
      <c r="DQ27" s="20"/>
      <c r="DR27" s="20"/>
      <c r="DS27" s="20"/>
      <c r="DT27" s="20"/>
      <c r="DU27" s="20"/>
      <c r="DV27" s="20"/>
      <c r="DW27" s="20"/>
      <c r="DX27" s="20"/>
      <c r="DY27" s="19"/>
      <c r="DZ27" s="19"/>
      <c r="EA27" s="19"/>
      <c r="EB27" s="20"/>
      <c r="EC27" s="20"/>
      <c r="ED27" s="20"/>
      <c r="EE27" s="20"/>
      <c r="EF27" s="20"/>
      <c r="EG27" s="20"/>
      <c r="EH27" s="20"/>
      <c r="EI27" s="20"/>
      <c r="EJ27" s="20"/>
      <c r="EK27" s="20"/>
      <c r="EL27" s="20"/>
      <c r="EM27" s="20"/>
      <c r="EN27" s="20"/>
      <c r="EO27" s="20"/>
      <c r="EP27" s="20"/>
      <c r="EQ27" s="20"/>
      <c r="ER27" s="20"/>
      <c r="ES27" s="21"/>
      <c r="ET27" s="21"/>
      <c r="EU27" s="21"/>
      <c r="EV27" s="21"/>
      <c r="EW27" s="21"/>
      <c r="EX27" s="20"/>
      <c r="EY27" s="20"/>
      <c r="EZ27" s="20"/>
      <c r="FA27" s="20"/>
      <c r="FB27" s="20"/>
      <c r="FC27" s="20"/>
      <c r="FD27" s="20"/>
      <c r="FE27" s="20"/>
      <c r="FF27" s="20"/>
      <c r="FG27" s="20"/>
      <c r="FH27" s="20"/>
      <c r="FI27" s="20"/>
      <c r="FJ27" s="20"/>
      <c r="FK27" s="20"/>
      <c r="FL27" s="20"/>
      <c r="FM27" s="20"/>
      <c r="FN27" s="20"/>
      <c r="FO27" s="20"/>
      <c r="FP27" s="20"/>
      <c r="FQ27" s="20"/>
      <c r="FR27" s="20"/>
      <c r="FS27" s="20"/>
      <c r="FT27" s="20"/>
      <c r="FU27" s="20"/>
      <c r="FV27" s="20"/>
      <c r="FW27" s="20"/>
      <c r="FX27" s="20"/>
      <c r="FY27" s="20"/>
      <c r="FZ27" s="20"/>
      <c r="GA27" s="20"/>
      <c r="GB27" s="20"/>
      <c r="GC27" s="20"/>
      <c r="GD27" s="20"/>
      <c r="GE27" s="20"/>
      <c r="GF27" s="20"/>
      <c r="GG27" s="20"/>
      <c r="GH27" s="20"/>
      <c r="GI27" s="20"/>
      <c r="GJ27" s="20"/>
      <c r="GK27" s="20"/>
      <c r="GL27" s="20"/>
      <c r="GM27" s="20"/>
      <c r="GN27" s="20"/>
      <c r="GO27" s="20"/>
      <c r="GP27" s="20"/>
      <c r="GQ27" s="20"/>
      <c r="GR27" s="20"/>
      <c r="GS27" s="20"/>
      <c r="GT27" s="20"/>
      <c r="GU27" s="20"/>
      <c r="GV27" s="20"/>
      <c r="GW27" s="20"/>
      <c r="GX27" s="20"/>
      <c r="GY27" s="20"/>
      <c r="GZ27" s="20"/>
      <c r="HA27" s="20"/>
      <c r="HB27" s="20"/>
      <c r="HC27" s="20"/>
      <c r="HD27" s="20"/>
      <c r="HE27" s="20"/>
      <c r="HF27" s="20"/>
      <c r="HG27" s="20"/>
      <c r="HH27" s="20"/>
      <c r="HI27" s="20"/>
      <c r="HJ27" s="20"/>
      <c r="HK27" s="20"/>
      <c r="HL27" s="20"/>
      <c r="HM27" s="20"/>
      <c r="HN27" s="20"/>
      <c r="HO27" s="20"/>
      <c r="HP27" s="20"/>
      <c r="HQ27" s="20"/>
      <c r="HR27" s="20"/>
      <c r="HS27" s="20"/>
      <c r="HT27" s="20"/>
      <c r="HU27" s="20"/>
      <c r="HV27" s="20"/>
      <c r="HW27" s="20"/>
      <c r="HX27" s="20"/>
      <c r="HY27" s="20"/>
      <c r="HZ27" s="20"/>
      <c r="IA27" s="20"/>
      <c r="IB27" s="20"/>
      <c r="IC27" s="20"/>
      <c r="ID27" s="20"/>
      <c r="IE27" s="20"/>
      <c r="IF27" s="20"/>
      <c r="IG27" s="20"/>
      <c r="IH27" s="20"/>
      <c r="II27" s="20"/>
      <c r="IJ27" s="20"/>
      <c r="IK27" s="20"/>
      <c r="IL27" s="20"/>
      <c r="IM27" s="20"/>
      <c r="IN27" s="20"/>
      <c r="IO27" s="20"/>
      <c r="IP27" s="20"/>
      <c r="IQ27" s="20"/>
      <c r="IR27" s="20"/>
      <c r="IS27" s="20"/>
      <c r="IT27" s="20"/>
      <c r="IU27" s="20"/>
      <c r="IV27" s="20"/>
    </row>
  </sheetData>
  <sheetProtection formatCells="0" formatColumns="0" formatRows="0" insertColumns="0" insertRows="0" insertHyperlinks="0" deleteColumns="0" deleteRows="0" autoFilter="0" pivotTables="0"/>
  <mergeCells count="23">
    <mergeCell ref="A5:M5"/>
    <mergeCell ref="N1:N4"/>
    <mergeCell ref="A2:M2"/>
    <mergeCell ref="A3:M3"/>
    <mergeCell ref="A4:E4"/>
    <mergeCell ref="H4:M4"/>
    <mergeCell ref="A6:M6"/>
    <mergeCell ref="A8:A10"/>
    <mergeCell ref="B8:B10"/>
    <mergeCell ref="C8:C10"/>
    <mergeCell ref="D8:D10"/>
    <mergeCell ref="E8:E10"/>
    <mergeCell ref="F8:F10"/>
    <mergeCell ref="G8:G10"/>
    <mergeCell ref="H8:H10"/>
    <mergeCell ref="I8:J8"/>
    <mergeCell ref="K8:L8"/>
    <mergeCell ref="M8:M10"/>
    <mergeCell ref="N8:N10"/>
    <mergeCell ref="I9:I10"/>
    <mergeCell ref="J9:J10"/>
    <mergeCell ref="K9:K10"/>
    <mergeCell ref="L9:L10"/>
  </mergeCells>
  <phoneticPr fontId="23" type="noConversion"/>
  <dataValidations count="2">
    <dataValidation type="whole" errorStyle="warning" showInputMessage="1" showErrorMessage="1" error="Укажите правильно занимаемое мотокроссменом место_x000a_Место должно быть  от 1 до 60" sqref="L11:L17">
      <formula1>1</formula1>
      <formula2>60</formula2>
    </dataValidation>
    <dataValidation type="decimal" errorStyle="warning" allowBlank="1" showInputMessage="1" showErrorMessage="1" error="Укажите правильно занимаемое мотокроссменом место_x000a_Место должно быть  от 1 до 60" sqref="J11:K17">
      <formula1>1</formula1>
      <formula2>60</formula2>
    </dataValidation>
  </dataValidations>
  <printOptions horizontalCentered="1"/>
  <pageMargins left="0.59055118110236227" right="0.19685039370078741" top="0.19685039370078741" bottom="0.19685039370078741" header="0" footer="0"/>
  <pageSetup paperSize="9" scale="20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 codeName="Лист37">
    <pageSetUpPr fitToPage="1"/>
  </sheetPr>
  <dimension ref="A1:IV30"/>
  <sheetViews>
    <sheetView zoomScale="30" zoomScaleNormal="30" zoomScalePageLayoutView="75" workbookViewId="0">
      <selection activeCell="F14" sqref="F14"/>
    </sheetView>
  </sheetViews>
  <sheetFormatPr defaultColWidth="0" defaultRowHeight="12.75"/>
  <cols>
    <col min="1" max="1" width="12" style="37" customWidth="1"/>
    <col min="2" max="2" width="20" style="37" customWidth="1"/>
    <col min="3" max="3" width="93.42578125" style="37" customWidth="1"/>
    <col min="4" max="4" width="37.5703125" style="38" customWidth="1"/>
    <col min="5" max="5" width="20" style="37" customWidth="1"/>
    <col min="6" max="6" width="161.5703125" style="37" customWidth="1"/>
    <col min="7" max="7" width="101.42578125" style="37" customWidth="1"/>
    <col min="8" max="8" width="26.42578125" style="37" customWidth="1"/>
    <col min="9" max="9" width="15.5703125" style="37" customWidth="1"/>
    <col min="10" max="10" width="28.140625" style="37" customWidth="1"/>
    <col min="11" max="11" width="16" style="37" customWidth="1"/>
    <col min="12" max="12" width="27.7109375" style="37" customWidth="1"/>
    <col min="13" max="13" width="25.140625" style="37" customWidth="1"/>
    <col min="14" max="14" width="0.7109375" style="22" hidden="1" customWidth="1"/>
    <col min="15" max="15" width="0" style="32" hidden="1" customWidth="1"/>
    <col min="16" max="16" width="7.5703125" style="22" hidden="1" customWidth="1"/>
    <col min="17" max="128" width="7.140625" style="22" hidden="1" customWidth="1"/>
    <col min="129" max="131" width="0" style="32" hidden="1" customWidth="1"/>
    <col min="132" max="145" width="8.5703125" style="22" hidden="1" customWidth="1"/>
    <col min="146" max="147" width="7.140625" style="22" hidden="1" customWidth="1"/>
    <col min="148" max="148" width="8.5703125" style="22" hidden="1" customWidth="1"/>
    <col min="149" max="149" width="8.7109375" style="39" hidden="1" customWidth="1"/>
    <col min="150" max="150" width="6.140625" style="39" hidden="1" customWidth="1"/>
    <col min="151" max="151" width="8" style="39" hidden="1" customWidth="1"/>
    <col min="152" max="152" width="3.7109375" style="39" hidden="1" customWidth="1"/>
    <col min="153" max="153" width="9.140625" style="39" hidden="1" customWidth="1"/>
    <col min="154" max="154" width="10" style="22" hidden="1" customWidth="1"/>
    <col min="155" max="155" width="8.140625" style="22" hidden="1" customWidth="1"/>
    <col min="156" max="156" width="7.5703125" style="22" hidden="1" customWidth="1"/>
    <col min="157" max="157" width="9.5703125" style="22" hidden="1" customWidth="1"/>
    <col min="158" max="158" width="5.5703125" style="22" hidden="1" customWidth="1"/>
    <col min="159" max="160" width="5.42578125" style="22" hidden="1" customWidth="1"/>
    <col min="161" max="206" width="3.7109375" style="22" hidden="1" customWidth="1"/>
    <col min="207" max="207" width="7.42578125" style="22" hidden="1" customWidth="1"/>
    <col min="208" max="228" width="3.7109375" style="22" hidden="1" customWidth="1"/>
    <col min="229" max="229" width="5.42578125" style="22" hidden="1" customWidth="1"/>
    <col min="230" max="230" width="5.7109375" style="22" hidden="1" customWidth="1"/>
    <col min="231" max="251" width="3.7109375" style="22" hidden="1" customWidth="1"/>
    <col min="252" max="252" width="5" style="22" hidden="1" customWidth="1"/>
    <col min="253" max="253" width="5.140625" style="22" hidden="1" customWidth="1"/>
    <col min="254" max="254" width="5" style="22" hidden="1" customWidth="1"/>
    <col min="255" max="255" width="7" style="22" hidden="1" customWidth="1"/>
    <col min="256" max="16384" width="7.140625" style="22" hidden="1"/>
  </cols>
  <sheetData>
    <row r="1" spans="1:256" ht="124.5" customHeight="1">
      <c r="A1" s="12"/>
      <c r="B1" s="12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23"/>
      <c r="O1" s="19"/>
      <c r="P1" s="18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  <c r="AR1" s="20"/>
      <c r="AS1" s="20"/>
      <c r="AT1" s="20"/>
      <c r="AU1" s="20"/>
      <c r="AV1" s="20"/>
      <c r="AW1" s="20"/>
      <c r="AX1" s="20"/>
      <c r="AY1" s="20"/>
      <c r="AZ1" s="20"/>
      <c r="BA1" s="20"/>
      <c r="BB1" s="20"/>
      <c r="BC1" s="20"/>
      <c r="BD1" s="20"/>
      <c r="BE1" s="20"/>
      <c r="BF1" s="20"/>
      <c r="BG1" s="20"/>
      <c r="BH1" s="20"/>
      <c r="BI1" s="20"/>
      <c r="BJ1" s="20"/>
      <c r="BK1" s="20"/>
      <c r="BL1" s="20"/>
      <c r="BM1" s="20"/>
      <c r="BN1" s="20"/>
      <c r="BO1" s="20"/>
      <c r="BP1" s="20"/>
      <c r="BQ1" s="20"/>
      <c r="BR1" s="20"/>
      <c r="BS1" s="20"/>
      <c r="BT1" s="20"/>
      <c r="BU1" s="20"/>
      <c r="BV1" s="20"/>
      <c r="BW1" s="20"/>
      <c r="BX1" s="20"/>
      <c r="BY1" s="20"/>
      <c r="BZ1" s="20"/>
      <c r="CA1" s="20"/>
      <c r="CB1" s="20"/>
      <c r="CC1" s="20"/>
      <c r="CD1" s="20"/>
      <c r="CE1" s="20"/>
      <c r="CF1" s="20"/>
      <c r="CG1" s="20"/>
      <c r="CH1" s="20"/>
      <c r="CI1" s="20"/>
      <c r="CJ1" s="20"/>
      <c r="CK1" s="20"/>
      <c r="CL1" s="20"/>
      <c r="CM1" s="20"/>
      <c r="CN1" s="20"/>
      <c r="CO1" s="20"/>
      <c r="CP1" s="20"/>
      <c r="CQ1" s="20"/>
      <c r="CR1" s="20"/>
      <c r="CS1" s="20"/>
      <c r="CT1" s="20"/>
      <c r="CU1" s="20"/>
      <c r="CV1" s="20"/>
      <c r="CW1" s="20"/>
      <c r="CX1" s="20"/>
      <c r="CY1" s="20"/>
      <c r="CZ1" s="20"/>
      <c r="DA1" s="20"/>
      <c r="DB1" s="20"/>
      <c r="DC1" s="20"/>
      <c r="DD1" s="20"/>
      <c r="DE1" s="20"/>
      <c r="DF1" s="20"/>
      <c r="DG1" s="20"/>
      <c r="DH1" s="20"/>
      <c r="DI1" s="20"/>
      <c r="DJ1" s="20"/>
      <c r="DK1" s="20"/>
      <c r="DL1" s="20"/>
      <c r="DM1" s="20"/>
      <c r="DN1" s="20"/>
      <c r="DO1" s="20"/>
      <c r="DP1" s="20"/>
      <c r="DQ1" s="20"/>
      <c r="DR1" s="20"/>
      <c r="DS1" s="20"/>
      <c r="DT1" s="20"/>
      <c r="DU1" s="20"/>
      <c r="DV1" s="20"/>
      <c r="DW1" s="20"/>
      <c r="DX1" s="20"/>
      <c r="DY1" s="19"/>
      <c r="DZ1" s="19"/>
      <c r="EA1" s="19"/>
      <c r="EB1" s="20"/>
      <c r="EC1" s="20"/>
      <c r="ED1" s="20"/>
      <c r="EE1" s="20"/>
      <c r="EF1" s="20"/>
      <c r="EG1" s="20"/>
      <c r="EH1" s="20"/>
      <c r="EI1" s="20"/>
      <c r="EJ1" s="20"/>
      <c r="EK1" s="20"/>
      <c r="EL1" s="20"/>
      <c r="EM1" s="20"/>
      <c r="EN1" s="20"/>
      <c r="EO1" s="20"/>
      <c r="EP1" s="20"/>
      <c r="EQ1" s="20"/>
      <c r="ER1" s="20"/>
      <c r="ES1" s="21"/>
      <c r="ET1" s="21"/>
      <c r="EU1" s="21"/>
      <c r="EV1" s="21"/>
      <c r="EW1" s="21"/>
      <c r="EX1" s="20"/>
      <c r="EY1" s="20"/>
      <c r="EZ1" s="20"/>
      <c r="FA1" s="20"/>
      <c r="FB1" s="20"/>
      <c r="FC1" s="20"/>
      <c r="FD1" s="20"/>
      <c r="FE1" s="20"/>
      <c r="FF1" s="20"/>
      <c r="FG1" s="20"/>
      <c r="FH1" s="20"/>
      <c r="FI1" s="20"/>
      <c r="FJ1" s="20"/>
      <c r="FK1" s="20"/>
      <c r="FL1" s="20"/>
      <c r="FM1" s="20"/>
      <c r="FN1" s="20"/>
      <c r="FO1" s="20"/>
      <c r="FP1" s="20"/>
      <c r="FQ1" s="20"/>
      <c r="FR1" s="20"/>
      <c r="FS1" s="20"/>
      <c r="FT1" s="20"/>
      <c r="FU1" s="20"/>
      <c r="FV1" s="20"/>
      <c r="FW1" s="20"/>
      <c r="FX1" s="20"/>
      <c r="FY1" s="20"/>
      <c r="FZ1" s="20"/>
      <c r="GA1" s="20"/>
      <c r="GB1" s="20"/>
      <c r="GC1" s="20"/>
      <c r="GD1" s="20"/>
      <c r="GE1" s="20"/>
      <c r="GF1" s="20"/>
      <c r="GG1" s="20"/>
      <c r="GH1" s="20"/>
      <c r="GI1" s="20"/>
      <c r="GJ1" s="20"/>
      <c r="GK1" s="20"/>
      <c r="GL1" s="20"/>
      <c r="GM1" s="20"/>
      <c r="GN1" s="20"/>
      <c r="GO1" s="20"/>
      <c r="GP1" s="20"/>
      <c r="GQ1" s="20"/>
      <c r="GR1" s="20"/>
      <c r="GS1" s="20"/>
      <c r="GT1" s="20"/>
      <c r="GU1" s="20"/>
      <c r="GV1" s="20"/>
      <c r="GW1" s="20"/>
      <c r="GX1" s="20"/>
      <c r="GY1" s="20"/>
      <c r="GZ1" s="20"/>
      <c r="HA1" s="20"/>
      <c r="HB1" s="20"/>
      <c r="HC1" s="20"/>
      <c r="HD1" s="20"/>
      <c r="HE1" s="20"/>
      <c r="HF1" s="20"/>
      <c r="HG1" s="20"/>
      <c r="HH1" s="20"/>
      <c r="HI1" s="20"/>
      <c r="HJ1" s="20"/>
      <c r="HK1" s="20"/>
      <c r="HL1" s="20"/>
      <c r="HM1" s="20"/>
      <c r="HN1" s="20"/>
      <c r="HO1" s="20"/>
      <c r="HP1" s="20"/>
      <c r="HQ1" s="20"/>
      <c r="HR1" s="20"/>
      <c r="HS1" s="20"/>
      <c r="HT1" s="20"/>
      <c r="HU1" s="20"/>
      <c r="HV1" s="20"/>
      <c r="HW1" s="20"/>
      <c r="HX1" s="20"/>
      <c r="HY1" s="20"/>
      <c r="HZ1" s="20"/>
      <c r="IA1" s="20"/>
      <c r="IB1" s="20"/>
      <c r="IC1" s="20"/>
      <c r="ID1" s="20"/>
      <c r="IE1" s="20"/>
      <c r="IF1" s="20"/>
      <c r="IG1" s="20"/>
      <c r="IH1" s="20"/>
      <c r="II1" s="20"/>
      <c r="IJ1" s="20"/>
      <c r="IK1" s="20"/>
      <c r="IL1" s="20"/>
      <c r="IM1" s="20"/>
      <c r="IN1" s="20"/>
      <c r="IO1" s="20"/>
      <c r="IP1" s="20"/>
      <c r="IQ1" s="20"/>
      <c r="IR1" s="20"/>
      <c r="IS1" s="20"/>
      <c r="IT1" s="20"/>
      <c r="IU1" s="20"/>
      <c r="IV1" s="20"/>
    </row>
    <row r="2" spans="1:256" ht="69">
      <c r="A2" s="145" t="s">
        <v>115</v>
      </c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23"/>
      <c r="O2" s="19"/>
      <c r="P2" s="2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0"/>
      <c r="AZ2" s="20"/>
      <c r="BA2" s="20"/>
      <c r="BB2" s="20"/>
      <c r="BC2" s="20"/>
      <c r="BD2" s="20"/>
      <c r="BE2" s="20"/>
      <c r="BF2" s="20"/>
      <c r="BG2" s="20"/>
      <c r="BH2" s="20"/>
      <c r="BI2" s="20"/>
      <c r="BJ2" s="20"/>
      <c r="BK2" s="20"/>
      <c r="BL2" s="20"/>
      <c r="BM2" s="20"/>
      <c r="BN2" s="20"/>
      <c r="BO2" s="20"/>
      <c r="BP2" s="20"/>
      <c r="BQ2" s="20"/>
      <c r="BR2" s="20"/>
      <c r="BS2" s="20"/>
      <c r="BT2" s="20"/>
      <c r="BU2" s="20"/>
      <c r="BV2" s="20"/>
      <c r="BW2" s="20"/>
      <c r="BX2" s="20"/>
      <c r="BY2" s="20"/>
      <c r="BZ2" s="20"/>
      <c r="CA2" s="20"/>
      <c r="CB2" s="20"/>
      <c r="CC2" s="20"/>
      <c r="CD2" s="20"/>
      <c r="CE2" s="20"/>
      <c r="CF2" s="20"/>
      <c r="CG2" s="20"/>
      <c r="CH2" s="20"/>
      <c r="CI2" s="20"/>
      <c r="CJ2" s="20"/>
      <c r="CK2" s="20"/>
      <c r="CL2" s="20"/>
      <c r="CM2" s="20"/>
      <c r="CN2" s="20"/>
      <c r="CO2" s="20"/>
      <c r="CP2" s="20"/>
      <c r="CQ2" s="20"/>
      <c r="CR2" s="20"/>
      <c r="CS2" s="20"/>
      <c r="CT2" s="20"/>
      <c r="CU2" s="20"/>
      <c r="CV2" s="20"/>
      <c r="CW2" s="20"/>
      <c r="CX2" s="20"/>
      <c r="CY2" s="20"/>
      <c r="CZ2" s="20"/>
      <c r="DA2" s="20"/>
      <c r="DB2" s="20"/>
      <c r="DC2" s="20"/>
      <c r="DD2" s="20"/>
      <c r="DE2" s="20"/>
      <c r="DF2" s="20"/>
      <c r="DG2" s="20"/>
      <c r="DH2" s="20"/>
      <c r="DI2" s="20"/>
      <c r="DJ2" s="20"/>
      <c r="DK2" s="20"/>
      <c r="DL2" s="20"/>
      <c r="DM2" s="20"/>
      <c r="DN2" s="20"/>
      <c r="DO2" s="20"/>
      <c r="DP2" s="20"/>
      <c r="DQ2" s="20"/>
      <c r="DR2" s="20"/>
      <c r="DS2" s="20"/>
      <c r="DT2" s="20"/>
      <c r="DU2" s="20"/>
      <c r="DV2" s="20"/>
      <c r="DW2" s="20"/>
      <c r="DX2" s="20"/>
      <c r="DY2" s="19"/>
      <c r="DZ2" s="19"/>
      <c r="EA2" s="19"/>
      <c r="EB2" s="20"/>
      <c r="EC2" s="20"/>
      <c r="ED2" s="20"/>
      <c r="EE2" s="20"/>
      <c r="EF2" s="20"/>
      <c r="EG2" s="20"/>
      <c r="EH2" s="20"/>
      <c r="EI2" s="20"/>
      <c r="EJ2" s="20"/>
      <c r="EK2" s="20"/>
      <c r="EL2" s="20"/>
      <c r="EM2" s="20"/>
      <c r="EN2" s="20"/>
      <c r="EO2" s="20"/>
      <c r="EP2" s="20"/>
      <c r="EQ2" s="20"/>
      <c r="ER2" s="20"/>
      <c r="ES2" s="21"/>
      <c r="ET2" s="21"/>
      <c r="EU2" s="21"/>
      <c r="EV2" s="21"/>
      <c r="EW2" s="21"/>
      <c r="EX2" s="20"/>
      <c r="EY2" s="20"/>
      <c r="EZ2" s="20"/>
      <c r="FA2" s="20"/>
      <c r="FB2" s="20"/>
      <c r="FC2" s="20"/>
      <c r="FD2" s="20"/>
      <c r="FE2" s="20"/>
      <c r="FF2" s="20"/>
      <c r="FG2" s="20"/>
      <c r="FH2" s="20"/>
      <c r="FI2" s="20"/>
      <c r="FJ2" s="20"/>
      <c r="FK2" s="20"/>
      <c r="FL2" s="20"/>
      <c r="FM2" s="20"/>
      <c r="FN2" s="20"/>
      <c r="FO2" s="20"/>
      <c r="FP2" s="20"/>
      <c r="FQ2" s="20"/>
      <c r="FR2" s="20"/>
      <c r="FS2" s="20"/>
      <c r="FT2" s="20"/>
      <c r="FU2" s="20"/>
      <c r="FV2" s="20"/>
      <c r="FW2" s="20"/>
      <c r="FX2" s="20"/>
      <c r="FY2" s="20"/>
      <c r="FZ2" s="20"/>
      <c r="GA2" s="20"/>
      <c r="GB2" s="20"/>
      <c r="GC2" s="20"/>
      <c r="GD2" s="20"/>
      <c r="GE2" s="20"/>
      <c r="GF2" s="20"/>
      <c r="GG2" s="20"/>
      <c r="GH2" s="20"/>
      <c r="GI2" s="20"/>
      <c r="GJ2" s="20"/>
      <c r="GK2" s="20"/>
      <c r="GL2" s="20"/>
      <c r="GM2" s="20"/>
      <c r="GN2" s="20"/>
      <c r="GO2" s="20"/>
      <c r="GP2" s="20"/>
      <c r="GQ2" s="20"/>
      <c r="GR2" s="20"/>
      <c r="GS2" s="20"/>
      <c r="GT2" s="20"/>
      <c r="GU2" s="20"/>
      <c r="GV2" s="20"/>
      <c r="GW2" s="20"/>
      <c r="GX2" s="20"/>
      <c r="GY2" s="20"/>
      <c r="GZ2" s="20"/>
      <c r="HA2" s="20"/>
      <c r="HB2" s="20"/>
      <c r="HC2" s="20"/>
      <c r="HD2" s="20"/>
      <c r="HE2" s="20"/>
      <c r="HF2" s="20"/>
      <c r="HG2" s="20"/>
      <c r="HH2" s="20"/>
      <c r="HI2" s="20"/>
      <c r="HJ2" s="20"/>
      <c r="HK2" s="20"/>
      <c r="HL2" s="20"/>
      <c r="HM2" s="20"/>
      <c r="HN2" s="20"/>
      <c r="HO2" s="20"/>
      <c r="HP2" s="20"/>
      <c r="HQ2" s="20"/>
      <c r="HR2" s="20"/>
      <c r="HS2" s="20"/>
      <c r="HT2" s="20"/>
      <c r="HU2" s="20"/>
      <c r="HV2" s="20"/>
      <c r="HW2" s="20"/>
      <c r="HX2" s="20"/>
      <c r="HY2" s="20"/>
      <c r="HZ2" s="20"/>
      <c r="IA2" s="20"/>
      <c r="IB2" s="20"/>
      <c r="IC2" s="20"/>
      <c r="ID2" s="20"/>
      <c r="IE2" s="20"/>
      <c r="IF2" s="20"/>
      <c r="IG2" s="20"/>
      <c r="IH2" s="20"/>
      <c r="II2" s="20"/>
      <c r="IJ2" s="20"/>
      <c r="IK2" s="20"/>
      <c r="IL2" s="20"/>
      <c r="IM2" s="20"/>
      <c r="IN2" s="20"/>
      <c r="IO2" s="20"/>
      <c r="IP2" s="20"/>
      <c r="IQ2" s="20"/>
      <c r="IR2" s="20"/>
      <c r="IS2" s="20"/>
      <c r="IT2" s="20"/>
      <c r="IU2" s="20"/>
      <c r="IV2" s="20"/>
    </row>
    <row r="3" spans="1:256" ht="69">
      <c r="A3" s="145" t="s">
        <v>119</v>
      </c>
      <c r="B3" s="145"/>
      <c r="C3" s="145"/>
      <c r="D3" s="145"/>
      <c r="E3" s="145"/>
      <c r="F3" s="145"/>
      <c r="G3" s="145"/>
      <c r="H3" s="145"/>
      <c r="I3" s="145"/>
      <c r="J3" s="145"/>
      <c r="K3" s="145"/>
      <c r="L3" s="145"/>
      <c r="M3" s="145"/>
      <c r="N3" s="123"/>
      <c r="O3" s="19"/>
      <c r="P3" s="23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0"/>
      <c r="AU3" s="20"/>
      <c r="AV3" s="20"/>
      <c r="AW3" s="20"/>
      <c r="AX3" s="20"/>
      <c r="AY3" s="20"/>
      <c r="AZ3" s="20"/>
      <c r="BA3" s="20"/>
      <c r="BB3" s="20"/>
      <c r="BC3" s="20"/>
      <c r="BD3" s="20"/>
      <c r="BE3" s="20"/>
      <c r="BF3" s="20"/>
      <c r="BG3" s="20"/>
      <c r="BH3" s="20"/>
      <c r="BI3" s="20"/>
      <c r="BJ3" s="20"/>
      <c r="BK3" s="20"/>
      <c r="BL3" s="20"/>
      <c r="BM3" s="20"/>
      <c r="BN3" s="20"/>
      <c r="BO3" s="20"/>
      <c r="BP3" s="20"/>
      <c r="BQ3" s="20"/>
      <c r="BR3" s="20"/>
      <c r="BS3" s="20"/>
      <c r="BT3" s="20"/>
      <c r="BU3" s="20"/>
      <c r="BV3" s="20"/>
      <c r="BW3" s="20"/>
      <c r="BX3" s="20"/>
      <c r="BY3" s="20"/>
      <c r="BZ3" s="20"/>
      <c r="CA3" s="20"/>
      <c r="CB3" s="20"/>
      <c r="CC3" s="20"/>
      <c r="CD3" s="20"/>
      <c r="CE3" s="20"/>
      <c r="CF3" s="20"/>
      <c r="CG3" s="20"/>
      <c r="CH3" s="20"/>
      <c r="CI3" s="20"/>
      <c r="CJ3" s="20"/>
      <c r="CK3" s="20"/>
      <c r="CL3" s="20"/>
      <c r="CM3" s="20"/>
      <c r="CN3" s="20"/>
      <c r="CO3" s="20"/>
      <c r="CP3" s="20"/>
      <c r="CQ3" s="20"/>
      <c r="CR3" s="20"/>
      <c r="CS3" s="20"/>
      <c r="CT3" s="20"/>
      <c r="CU3" s="20"/>
      <c r="CV3" s="20"/>
      <c r="CW3" s="20"/>
      <c r="CX3" s="20"/>
      <c r="CY3" s="20"/>
      <c r="CZ3" s="20"/>
      <c r="DA3" s="20"/>
      <c r="DB3" s="20"/>
      <c r="DC3" s="20"/>
      <c r="DD3" s="20"/>
      <c r="DE3" s="20"/>
      <c r="DF3" s="20"/>
      <c r="DG3" s="20"/>
      <c r="DH3" s="20"/>
      <c r="DI3" s="20"/>
      <c r="DJ3" s="20"/>
      <c r="DK3" s="20"/>
      <c r="DL3" s="20"/>
      <c r="DM3" s="20"/>
      <c r="DN3" s="20"/>
      <c r="DO3" s="20"/>
      <c r="DP3" s="20"/>
      <c r="DQ3" s="20"/>
      <c r="DR3" s="20"/>
      <c r="DS3" s="20"/>
      <c r="DT3" s="20"/>
      <c r="DU3" s="20"/>
      <c r="DV3" s="20"/>
      <c r="DW3" s="20"/>
      <c r="DX3" s="20"/>
      <c r="DY3" s="19"/>
      <c r="DZ3" s="19"/>
      <c r="EA3" s="19"/>
      <c r="EB3" s="20"/>
      <c r="EC3" s="20"/>
      <c r="ED3" s="20"/>
      <c r="EE3" s="20"/>
      <c r="EF3" s="20"/>
      <c r="EG3" s="20"/>
      <c r="EH3" s="20"/>
      <c r="EI3" s="20"/>
      <c r="EJ3" s="20"/>
      <c r="EK3" s="20"/>
      <c r="EL3" s="20"/>
      <c r="EM3" s="20"/>
      <c r="EN3" s="20"/>
      <c r="EO3" s="20"/>
      <c r="EP3" s="20"/>
      <c r="EQ3" s="20"/>
      <c r="ER3" s="20"/>
      <c r="ES3" s="21"/>
      <c r="ET3" s="21"/>
      <c r="EU3" s="21"/>
      <c r="EV3" s="21"/>
      <c r="EW3" s="21"/>
      <c r="EX3" s="20"/>
      <c r="EY3" s="20"/>
      <c r="EZ3" s="20"/>
      <c r="FA3" s="20"/>
      <c r="FB3" s="20"/>
      <c r="FC3" s="20"/>
      <c r="FD3" s="20"/>
      <c r="FE3" s="3"/>
      <c r="FF3" s="3"/>
      <c r="FG3" s="3"/>
      <c r="FH3" s="24"/>
      <c r="FI3" s="24"/>
      <c r="FJ3" s="24"/>
      <c r="FK3" s="24"/>
      <c r="FL3" s="25"/>
      <c r="FM3" s="25"/>
      <c r="FN3" s="25"/>
      <c r="FO3" s="25"/>
      <c r="FP3" s="25"/>
      <c r="FQ3" s="25" t="s">
        <v>12</v>
      </c>
      <c r="FR3" s="25"/>
      <c r="FS3" s="25"/>
      <c r="FT3" s="25"/>
      <c r="FU3" s="25"/>
      <c r="FV3" s="25"/>
      <c r="FW3" s="25"/>
      <c r="FX3" s="25"/>
      <c r="FY3" s="25"/>
      <c r="FZ3" s="25"/>
      <c r="GA3" s="25"/>
      <c r="GB3" s="25"/>
      <c r="GC3" s="25"/>
      <c r="GD3" s="25"/>
      <c r="GE3" s="25"/>
      <c r="GF3" s="25"/>
      <c r="GG3" s="25"/>
      <c r="GH3" s="25"/>
      <c r="GI3" s="25"/>
      <c r="GJ3" s="25"/>
      <c r="GK3" s="25"/>
      <c r="GL3" s="25"/>
      <c r="GM3" s="25"/>
      <c r="GN3" s="25"/>
      <c r="GO3" s="25"/>
      <c r="GP3" s="25"/>
      <c r="GQ3" s="25"/>
      <c r="GR3" s="25"/>
      <c r="GS3" s="25"/>
      <c r="GT3" s="25"/>
      <c r="GU3" s="25"/>
      <c r="GV3" s="25"/>
      <c r="GW3" s="25"/>
      <c r="GX3" s="25"/>
      <c r="GY3" s="25"/>
      <c r="GZ3" s="25"/>
      <c r="HA3" s="25"/>
      <c r="HB3" s="25"/>
      <c r="HC3" s="25"/>
      <c r="HD3" s="25"/>
      <c r="HE3" s="25"/>
      <c r="HF3" s="25"/>
      <c r="HG3" s="25"/>
      <c r="HH3" s="25"/>
      <c r="HI3" s="25"/>
      <c r="HJ3" s="25"/>
      <c r="HK3" s="25"/>
      <c r="HL3" s="25"/>
      <c r="HM3" s="25"/>
      <c r="HN3" s="25"/>
      <c r="HO3" s="25"/>
      <c r="HP3" s="25"/>
      <c r="HQ3" s="25"/>
      <c r="HR3" s="25"/>
      <c r="HS3" s="25"/>
      <c r="HT3" s="25"/>
      <c r="HU3" s="25"/>
      <c r="HV3" s="25"/>
      <c r="HW3" s="25"/>
      <c r="HX3" s="25"/>
      <c r="HY3" s="25"/>
      <c r="HZ3" s="25"/>
      <c r="IA3" s="25"/>
      <c r="IB3" s="25"/>
      <c r="IC3" s="25"/>
      <c r="ID3" s="25"/>
      <c r="IE3" s="25"/>
      <c r="IF3" s="25"/>
      <c r="IG3" s="25"/>
      <c r="IH3" s="25"/>
      <c r="II3" s="25"/>
      <c r="IJ3" s="25"/>
      <c r="IK3" s="25"/>
      <c r="IL3" s="25"/>
      <c r="IM3" s="25"/>
      <c r="IN3" s="25"/>
      <c r="IO3" s="25"/>
      <c r="IP3" s="25"/>
      <c r="IQ3" s="25"/>
      <c r="IR3" s="25"/>
      <c r="IS3" s="25"/>
      <c r="IT3" s="25"/>
      <c r="IU3" s="25"/>
      <c r="IV3" s="25"/>
    </row>
    <row r="4" spans="1:256" ht="70.5">
      <c r="A4" s="146" t="s">
        <v>48</v>
      </c>
      <c r="B4" s="146"/>
      <c r="C4" s="146"/>
      <c r="D4" s="146"/>
      <c r="E4" s="146"/>
      <c r="F4" s="120"/>
      <c r="G4" s="120"/>
      <c r="H4" s="147" t="s">
        <v>49</v>
      </c>
      <c r="I4" s="147"/>
      <c r="J4" s="147"/>
      <c r="K4" s="147"/>
      <c r="L4" s="147"/>
      <c r="M4" s="147"/>
      <c r="N4" s="123"/>
      <c r="O4" s="23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0"/>
      <c r="AX4" s="20"/>
      <c r="AY4" s="20"/>
      <c r="AZ4" s="20"/>
      <c r="BA4" s="20"/>
      <c r="BB4" s="20"/>
      <c r="BC4" s="20"/>
      <c r="BD4" s="20"/>
      <c r="BE4" s="20"/>
      <c r="BF4" s="20"/>
      <c r="BG4" s="20"/>
      <c r="BH4" s="20"/>
      <c r="BI4" s="20"/>
      <c r="BJ4" s="20"/>
      <c r="BK4" s="20"/>
      <c r="BL4" s="20"/>
      <c r="BM4" s="20"/>
      <c r="BN4" s="20"/>
      <c r="BO4" s="20"/>
      <c r="BP4" s="20"/>
      <c r="BQ4" s="20"/>
      <c r="BR4" s="20"/>
      <c r="BS4" s="20"/>
      <c r="BT4" s="20"/>
      <c r="BU4" s="20"/>
      <c r="BV4" s="20"/>
      <c r="BW4" s="20"/>
      <c r="BX4" s="20"/>
      <c r="BY4" s="20"/>
      <c r="BZ4" s="20"/>
      <c r="CA4" s="20"/>
      <c r="CB4" s="20"/>
      <c r="CC4" s="20"/>
      <c r="CD4" s="20"/>
      <c r="CE4" s="20"/>
      <c r="CF4" s="20"/>
      <c r="CG4" s="20"/>
      <c r="CH4" s="20"/>
      <c r="CI4" s="20"/>
      <c r="CJ4" s="20"/>
      <c r="CK4" s="20"/>
      <c r="CL4" s="20"/>
      <c r="CM4" s="20"/>
      <c r="CN4" s="20"/>
      <c r="CO4" s="20"/>
      <c r="CP4" s="20"/>
      <c r="CQ4" s="20"/>
      <c r="CR4" s="20"/>
      <c r="CS4" s="20"/>
      <c r="CT4" s="20"/>
      <c r="CU4" s="20"/>
      <c r="CV4" s="20"/>
      <c r="CW4" s="20"/>
      <c r="CX4" s="20"/>
      <c r="CY4" s="20"/>
      <c r="CZ4" s="20"/>
      <c r="DA4" s="20"/>
      <c r="DB4" s="20"/>
      <c r="DC4" s="20"/>
      <c r="DD4" s="20"/>
      <c r="DE4" s="20"/>
      <c r="DF4" s="20"/>
      <c r="DG4" s="20"/>
      <c r="DH4" s="20"/>
      <c r="DI4" s="20"/>
      <c r="DJ4" s="20"/>
      <c r="DK4" s="20"/>
      <c r="DL4" s="20"/>
      <c r="DM4" s="20"/>
      <c r="DN4" s="20"/>
      <c r="DO4" s="20"/>
      <c r="DP4" s="20"/>
      <c r="DQ4" s="20"/>
      <c r="DR4" s="20"/>
      <c r="DS4" s="20"/>
      <c r="DT4" s="20"/>
      <c r="DU4" s="20"/>
      <c r="DV4" s="20"/>
      <c r="DW4" s="20"/>
      <c r="DX4" s="19"/>
      <c r="DY4" s="19"/>
      <c r="DZ4" s="19"/>
      <c r="EA4" s="20"/>
      <c r="EB4" s="20"/>
      <c r="EC4" s="20"/>
      <c r="ED4" s="20"/>
      <c r="EE4" s="20"/>
      <c r="EF4" s="20"/>
      <c r="EG4" s="20"/>
      <c r="EH4" s="20"/>
      <c r="EI4" s="20"/>
      <c r="EJ4" s="20"/>
      <c r="EK4" s="20"/>
      <c r="EL4" s="20"/>
      <c r="EM4" s="20"/>
      <c r="EN4" s="20"/>
      <c r="EO4" s="20"/>
      <c r="EP4" s="20"/>
      <c r="EQ4" s="20"/>
      <c r="ER4" s="21"/>
      <c r="ES4" s="21"/>
      <c r="ET4" s="21"/>
      <c r="EU4" s="21"/>
      <c r="EV4" s="21"/>
      <c r="EW4" s="20"/>
      <c r="EX4" s="20"/>
      <c r="EY4" s="20"/>
      <c r="EZ4" s="20"/>
      <c r="FA4" s="20"/>
      <c r="FB4" s="20"/>
      <c r="FC4" s="20"/>
      <c r="FD4" s="25"/>
      <c r="FE4" s="25" t="s">
        <v>3</v>
      </c>
      <c r="FF4" s="25"/>
      <c r="FG4" s="25"/>
      <c r="FH4" s="25"/>
      <c r="FI4" s="25"/>
      <c r="FJ4" s="25"/>
      <c r="FK4" s="25"/>
      <c r="FL4" s="25"/>
      <c r="FM4" s="25"/>
      <c r="FN4" s="25"/>
      <c r="FO4" s="25"/>
      <c r="FP4" s="25"/>
      <c r="FQ4" s="25"/>
      <c r="FR4" s="25"/>
      <c r="FS4" s="25"/>
      <c r="FT4" s="25"/>
      <c r="FU4" s="25"/>
      <c r="FV4" s="25"/>
      <c r="FW4" s="25"/>
      <c r="FX4" s="25"/>
      <c r="FY4" s="25"/>
      <c r="FZ4" s="25"/>
      <c r="GA4" s="25" t="s">
        <v>4</v>
      </c>
      <c r="GB4" s="25"/>
      <c r="GC4" s="25"/>
      <c r="GD4" s="25"/>
      <c r="GE4" s="25"/>
      <c r="GF4" s="25"/>
      <c r="GG4" s="25"/>
      <c r="GH4" s="25"/>
      <c r="GI4" s="25"/>
      <c r="GJ4" s="25"/>
      <c r="GK4" s="25"/>
      <c r="GL4" s="25"/>
      <c r="GM4" s="25"/>
      <c r="GN4" s="25"/>
      <c r="GO4" s="25"/>
      <c r="GP4" s="25"/>
      <c r="GQ4" s="25"/>
      <c r="GR4" s="25"/>
      <c r="GS4" s="25"/>
      <c r="GT4" s="25"/>
      <c r="GU4" s="25"/>
      <c r="GV4" s="25"/>
      <c r="GW4" s="25"/>
      <c r="GX4" s="25" t="s">
        <v>5</v>
      </c>
      <c r="GY4" s="25"/>
      <c r="GZ4" s="25"/>
      <c r="HA4" s="25"/>
      <c r="HB4" s="25"/>
      <c r="HC4" s="25"/>
      <c r="HD4" s="25"/>
      <c r="HE4" s="25"/>
      <c r="HF4" s="25"/>
      <c r="HG4" s="25"/>
      <c r="HH4" s="25"/>
      <c r="HI4" s="25"/>
      <c r="HJ4" s="25"/>
      <c r="HK4" s="25"/>
      <c r="HL4" s="25"/>
      <c r="HM4" s="25"/>
      <c r="HN4" s="25"/>
      <c r="HO4" s="25"/>
      <c r="HP4" s="25"/>
      <c r="HQ4" s="25"/>
      <c r="HR4" s="25"/>
      <c r="HS4" s="25"/>
      <c r="HT4" s="25"/>
      <c r="HU4" s="25" t="s">
        <v>6</v>
      </c>
      <c r="HV4" s="25"/>
      <c r="HW4" s="25"/>
      <c r="HX4" s="25"/>
      <c r="HY4" s="25"/>
      <c r="HZ4" s="25"/>
      <c r="IA4" s="25"/>
      <c r="IB4" s="25"/>
      <c r="IC4" s="25"/>
      <c r="ID4" s="25"/>
      <c r="IE4" s="25"/>
      <c r="IF4" s="25"/>
      <c r="IG4" s="25"/>
      <c r="IH4" s="25"/>
      <c r="II4" s="25"/>
      <c r="IJ4" s="25"/>
      <c r="IK4" s="25"/>
      <c r="IL4" s="25"/>
      <c r="IM4" s="25"/>
      <c r="IN4" s="25"/>
      <c r="IO4" s="25"/>
      <c r="IP4" s="25"/>
      <c r="IQ4" s="25"/>
      <c r="IR4" s="26"/>
      <c r="IS4" s="25"/>
      <c r="IT4" s="25"/>
      <c r="IU4" s="25"/>
      <c r="IV4" s="20"/>
    </row>
    <row r="5" spans="1:256" ht="69">
      <c r="A5" s="144" t="s">
        <v>53</v>
      </c>
      <c r="B5" s="144"/>
      <c r="C5" s="144"/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9"/>
      <c r="O5" s="19"/>
      <c r="P5" s="23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  <c r="AY5" s="20"/>
      <c r="AZ5" s="20"/>
      <c r="BA5" s="20"/>
      <c r="BB5" s="20"/>
      <c r="BC5" s="20"/>
      <c r="BD5" s="20"/>
      <c r="BE5" s="20"/>
      <c r="BF5" s="20"/>
      <c r="BG5" s="20"/>
      <c r="BH5" s="20"/>
      <c r="BI5" s="20"/>
      <c r="BJ5" s="20"/>
      <c r="BK5" s="20"/>
      <c r="BL5" s="20"/>
      <c r="BM5" s="20"/>
      <c r="BN5" s="20"/>
      <c r="BO5" s="20"/>
      <c r="BP5" s="20"/>
      <c r="BQ5" s="20"/>
      <c r="BR5" s="20"/>
      <c r="BS5" s="20"/>
      <c r="BT5" s="20"/>
      <c r="BU5" s="20"/>
      <c r="BV5" s="20"/>
      <c r="BW5" s="20"/>
      <c r="BX5" s="20"/>
      <c r="BY5" s="20"/>
      <c r="BZ5" s="20"/>
      <c r="CA5" s="20"/>
      <c r="CB5" s="20"/>
      <c r="CC5" s="20"/>
      <c r="CD5" s="20"/>
      <c r="CE5" s="20"/>
      <c r="CF5" s="20"/>
      <c r="CG5" s="20"/>
      <c r="CH5" s="20"/>
      <c r="CI5" s="20"/>
      <c r="CJ5" s="20"/>
      <c r="CK5" s="20"/>
      <c r="CL5" s="20"/>
      <c r="CM5" s="20"/>
      <c r="CN5" s="20"/>
      <c r="CO5" s="20"/>
      <c r="CP5" s="20"/>
      <c r="CQ5" s="20"/>
      <c r="CR5" s="20"/>
      <c r="CS5" s="20"/>
      <c r="CT5" s="20"/>
      <c r="CU5" s="20"/>
      <c r="CV5" s="20"/>
      <c r="CW5" s="20"/>
      <c r="CX5" s="20"/>
      <c r="CY5" s="20"/>
      <c r="CZ5" s="20"/>
      <c r="DA5" s="20"/>
      <c r="DB5" s="20"/>
      <c r="DC5" s="20"/>
      <c r="DD5" s="20"/>
      <c r="DE5" s="20"/>
      <c r="DF5" s="20"/>
      <c r="DG5" s="20"/>
      <c r="DH5" s="20"/>
      <c r="DI5" s="20"/>
      <c r="DJ5" s="20"/>
      <c r="DK5" s="20"/>
      <c r="DL5" s="20"/>
      <c r="DM5" s="20"/>
      <c r="DN5" s="20"/>
      <c r="DO5" s="20"/>
      <c r="DP5" s="20"/>
      <c r="DQ5" s="20"/>
      <c r="DR5" s="20"/>
      <c r="DS5" s="20"/>
      <c r="DT5" s="20"/>
      <c r="DU5" s="20"/>
      <c r="DV5" s="20"/>
      <c r="DW5" s="20"/>
      <c r="DX5" s="20"/>
      <c r="DY5" s="19"/>
      <c r="DZ5" s="19"/>
      <c r="EA5" s="19"/>
      <c r="EB5" s="20"/>
      <c r="EC5" s="20"/>
      <c r="ED5" s="20"/>
      <c r="EE5" s="20"/>
      <c r="EF5" s="20"/>
      <c r="EG5" s="20"/>
      <c r="EH5" s="20"/>
      <c r="EI5" s="20"/>
      <c r="EJ5" s="20"/>
      <c r="EK5" s="20"/>
      <c r="EL5" s="20"/>
      <c r="EM5" s="20"/>
      <c r="EN5" s="20"/>
      <c r="EO5" s="20"/>
      <c r="EP5" s="20"/>
      <c r="EQ5" s="20"/>
      <c r="ER5" s="20"/>
      <c r="ES5" s="21"/>
      <c r="ET5" s="21"/>
      <c r="EU5" s="21"/>
      <c r="EV5" s="21"/>
      <c r="EW5" s="21"/>
      <c r="EX5" s="20"/>
      <c r="EY5" s="20"/>
      <c r="EZ5" s="20"/>
      <c r="FA5" s="20"/>
      <c r="FB5" s="20"/>
      <c r="FC5" s="20"/>
      <c r="FD5" s="20"/>
      <c r="FE5" s="25"/>
      <c r="FF5" s="25"/>
      <c r="FG5" s="25"/>
      <c r="FH5" s="25"/>
      <c r="FI5" s="25"/>
      <c r="FJ5" s="25"/>
      <c r="FK5" s="25"/>
      <c r="FL5" s="25"/>
      <c r="FM5" s="25"/>
      <c r="FN5" s="25"/>
      <c r="FO5" s="25"/>
      <c r="FP5" s="25"/>
      <c r="FQ5" s="25"/>
      <c r="FR5" s="25"/>
      <c r="FS5" s="25"/>
      <c r="FT5" s="25"/>
      <c r="FU5" s="25"/>
      <c r="FV5" s="25"/>
      <c r="FW5" s="25"/>
      <c r="FX5" s="25"/>
      <c r="FY5" s="25"/>
      <c r="FZ5" s="25"/>
      <c r="GA5" s="25"/>
      <c r="GB5" s="25"/>
      <c r="GC5" s="25"/>
      <c r="GD5" s="25"/>
      <c r="GE5" s="25"/>
      <c r="GF5" s="25"/>
      <c r="GG5" s="25"/>
      <c r="GH5" s="25"/>
      <c r="GI5" s="25"/>
      <c r="GJ5" s="25"/>
      <c r="GK5" s="25"/>
      <c r="GL5" s="25"/>
      <c r="GM5" s="25"/>
      <c r="GN5" s="25"/>
      <c r="GO5" s="25"/>
      <c r="GP5" s="25"/>
      <c r="GQ5" s="25"/>
      <c r="GR5" s="25"/>
      <c r="GS5" s="25"/>
      <c r="GT5" s="25"/>
      <c r="GU5" s="25"/>
      <c r="GV5" s="25"/>
      <c r="GW5" s="25"/>
      <c r="GX5" s="25"/>
      <c r="GY5" s="25"/>
      <c r="GZ5" s="25"/>
      <c r="HA5" s="25"/>
      <c r="HB5" s="25"/>
      <c r="HC5" s="25"/>
      <c r="HD5" s="25"/>
      <c r="HE5" s="25"/>
      <c r="HF5" s="25"/>
      <c r="HG5" s="25"/>
      <c r="HH5" s="25"/>
      <c r="HI5" s="25"/>
      <c r="HJ5" s="25"/>
      <c r="HK5" s="25"/>
      <c r="HL5" s="25"/>
      <c r="HM5" s="25"/>
      <c r="HN5" s="25"/>
      <c r="HO5" s="25"/>
      <c r="HP5" s="25"/>
      <c r="HQ5" s="25"/>
      <c r="HR5" s="25"/>
      <c r="HS5" s="25"/>
      <c r="HT5" s="25"/>
      <c r="HU5" s="25"/>
      <c r="HV5" s="25"/>
      <c r="HW5" s="25"/>
      <c r="HX5" s="25"/>
      <c r="HY5" s="25"/>
      <c r="HZ5" s="25"/>
      <c r="IA5" s="25"/>
      <c r="IB5" s="25"/>
      <c r="IC5" s="25"/>
      <c r="ID5" s="25"/>
      <c r="IE5" s="25"/>
      <c r="IF5" s="25"/>
      <c r="IG5" s="25"/>
      <c r="IH5" s="25"/>
      <c r="II5" s="25"/>
      <c r="IJ5" s="25"/>
      <c r="IK5" s="25"/>
      <c r="IL5" s="25"/>
      <c r="IM5" s="25"/>
      <c r="IN5" s="25"/>
      <c r="IO5" s="25"/>
      <c r="IP5" s="25"/>
      <c r="IQ5" s="25"/>
      <c r="IR5" s="25"/>
      <c r="IS5" s="26"/>
      <c r="IT5" s="25"/>
      <c r="IU5" s="25"/>
      <c r="IV5" s="25"/>
    </row>
    <row r="6" spans="1:256" ht="69">
      <c r="A6" s="142" t="s">
        <v>122</v>
      </c>
      <c r="B6" s="142"/>
      <c r="C6" s="142"/>
      <c r="D6" s="142"/>
      <c r="E6" s="142"/>
      <c r="F6" s="142"/>
      <c r="G6" s="142"/>
      <c r="H6" s="142"/>
      <c r="I6" s="142"/>
      <c r="J6" s="142"/>
      <c r="K6" s="142"/>
      <c r="L6" s="142"/>
      <c r="M6" s="142"/>
      <c r="N6" s="27"/>
      <c r="O6" s="19"/>
      <c r="P6" s="28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  <c r="AY6" s="20"/>
      <c r="AZ6" s="20"/>
      <c r="BA6" s="20"/>
      <c r="BB6" s="20"/>
      <c r="BC6" s="20"/>
      <c r="BD6" s="20"/>
      <c r="BE6" s="20"/>
      <c r="BF6" s="20"/>
      <c r="BG6" s="20"/>
      <c r="BH6" s="20"/>
      <c r="BI6" s="20"/>
      <c r="BJ6" s="20"/>
      <c r="BK6" s="20"/>
      <c r="BL6" s="20"/>
      <c r="BM6" s="20"/>
      <c r="BN6" s="20"/>
      <c r="BO6" s="20"/>
      <c r="BP6" s="20"/>
      <c r="BQ6" s="20"/>
      <c r="BR6" s="20"/>
      <c r="BS6" s="20"/>
      <c r="BT6" s="20"/>
      <c r="BU6" s="20"/>
      <c r="BV6" s="20"/>
      <c r="BW6" s="20"/>
      <c r="BX6" s="20"/>
      <c r="BY6" s="20"/>
      <c r="BZ6" s="20"/>
      <c r="CA6" s="20"/>
      <c r="CB6" s="20"/>
      <c r="CC6" s="20"/>
      <c r="CD6" s="20"/>
      <c r="CE6" s="20"/>
      <c r="CF6" s="20"/>
      <c r="CG6" s="20"/>
      <c r="CH6" s="20"/>
      <c r="CI6" s="20"/>
      <c r="CJ6" s="20"/>
      <c r="CK6" s="20"/>
      <c r="CL6" s="20"/>
      <c r="CM6" s="20"/>
      <c r="CN6" s="20"/>
      <c r="CO6" s="20"/>
      <c r="CP6" s="20"/>
      <c r="CQ6" s="20"/>
      <c r="CR6" s="20"/>
      <c r="CS6" s="20"/>
      <c r="CT6" s="20"/>
      <c r="CU6" s="20"/>
      <c r="CV6" s="20"/>
      <c r="CW6" s="20"/>
      <c r="CX6" s="20"/>
      <c r="CY6" s="20"/>
      <c r="CZ6" s="20"/>
      <c r="DA6" s="20"/>
      <c r="DB6" s="20"/>
      <c r="DC6" s="20"/>
      <c r="DD6" s="20"/>
      <c r="DE6" s="20"/>
      <c r="DF6" s="20"/>
      <c r="DG6" s="20"/>
      <c r="DH6" s="20"/>
      <c r="DI6" s="20"/>
      <c r="DJ6" s="20"/>
      <c r="DK6" s="20"/>
      <c r="DL6" s="20"/>
      <c r="DM6" s="20"/>
      <c r="DN6" s="20"/>
      <c r="DO6" s="20"/>
      <c r="DP6" s="20"/>
      <c r="DQ6" s="20"/>
      <c r="DR6" s="20"/>
      <c r="DS6" s="20"/>
      <c r="DT6" s="20"/>
      <c r="DU6" s="20"/>
      <c r="DV6" s="20"/>
      <c r="DW6" s="20"/>
      <c r="DX6" s="20"/>
      <c r="DY6" s="19"/>
      <c r="DZ6" s="19"/>
      <c r="EA6" s="19"/>
      <c r="EB6" s="20"/>
      <c r="EC6" s="20"/>
      <c r="ED6" s="20"/>
      <c r="EE6" s="20"/>
      <c r="EF6" s="20"/>
      <c r="EG6" s="20"/>
      <c r="EH6" s="20"/>
      <c r="EI6" s="20"/>
      <c r="EJ6" s="20"/>
      <c r="EK6" s="20"/>
      <c r="EL6" s="20"/>
      <c r="EM6" s="20"/>
      <c r="EN6" s="20"/>
      <c r="EO6" s="20"/>
      <c r="EP6" s="20"/>
      <c r="EQ6" s="20"/>
      <c r="ER6" s="20"/>
      <c r="ES6" s="21"/>
      <c r="ET6" s="21"/>
      <c r="EU6" s="21"/>
      <c r="EV6" s="21"/>
      <c r="EW6" s="21"/>
      <c r="EX6" s="20"/>
      <c r="EY6" s="20"/>
      <c r="EZ6" s="20"/>
      <c r="FA6" s="20"/>
      <c r="FB6" s="20"/>
      <c r="FC6" s="20"/>
      <c r="FD6" s="20"/>
      <c r="FE6" s="25">
        <v>1</v>
      </c>
      <c r="FF6" s="25">
        <v>2</v>
      </c>
      <c r="FG6" s="25">
        <v>3</v>
      </c>
      <c r="FH6" s="25">
        <v>4</v>
      </c>
      <c r="FI6" s="25">
        <v>5</v>
      </c>
      <c r="FJ6" s="25">
        <v>6</v>
      </c>
      <c r="FK6" s="25">
        <v>7</v>
      </c>
      <c r="FL6" s="25">
        <v>8</v>
      </c>
      <c r="FM6" s="25">
        <v>9</v>
      </c>
      <c r="FN6" s="25">
        <v>10</v>
      </c>
      <c r="FO6" s="25">
        <v>11</v>
      </c>
      <c r="FP6" s="25">
        <v>12</v>
      </c>
      <c r="FQ6" s="25">
        <v>13</v>
      </c>
      <c r="FR6" s="25">
        <v>14</v>
      </c>
      <c r="FS6" s="25">
        <v>15</v>
      </c>
      <c r="FT6" s="25">
        <v>16</v>
      </c>
      <c r="FU6" s="25">
        <v>17</v>
      </c>
      <c r="FV6" s="25">
        <v>18</v>
      </c>
      <c r="FW6" s="25">
        <v>19</v>
      </c>
      <c r="FX6" s="25">
        <v>20</v>
      </c>
      <c r="FY6" s="25">
        <v>21</v>
      </c>
      <c r="FZ6" s="25" t="s">
        <v>1</v>
      </c>
      <c r="GA6" s="25" t="s">
        <v>15</v>
      </c>
      <c r="GB6" s="25">
        <v>1</v>
      </c>
      <c r="GC6" s="25">
        <v>2</v>
      </c>
      <c r="GD6" s="25">
        <v>3</v>
      </c>
      <c r="GE6" s="25">
        <v>4</v>
      </c>
      <c r="GF6" s="25">
        <v>5</v>
      </c>
      <c r="GG6" s="25">
        <v>6</v>
      </c>
      <c r="GH6" s="25">
        <v>7</v>
      </c>
      <c r="GI6" s="25">
        <v>8</v>
      </c>
      <c r="GJ6" s="25">
        <v>9</v>
      </c>
      <c r="GK6" s="25">
        <v>10</v>
      </c>
      <c r="GL6" s="25">
        <v>11</v>
      </c>
      <c r="GM6" s="25">
        <v>12</v>
      </c>
      <c r="GN6" s="25">
        <v>13</v>
      </c>
      <c r="GO6" s="25">
        <v>14</v>
      </c>
      <c r="GP6" s="25">
        <v>15</v>
      </c>
      <c r="GQ6" s="25">
        <v>16</v>
      </c>
      <c r="GR6" s="25">
        <v>17</v>
      </c>
      <c r="GS6" s="25">
        <v>18</v>
      </c>
      <c r="GT6" s="25">
        <v>19</v>
      </c>
      <c r="GU6" s="25">
        <v>20</v>
      </c>
      <c r="GV6" s="25">
        <v>21</v>
      </c>
      <c r="GW6" s="25" t="s">
        <v>2</v>
      </c>
      <c r="GX6" s="25" t="s">
        <v>14</v>
      </c>
      <c r="GY6" s="25">
        <v>1</v>
      </c>
      <c r="GZ6" s="25">
        <v>2</v>
      </c>
      <c r="HA6" s="25">
        <v>3</v>
      </c>
      <c r="HB6" s="25">
        <v>4</v>
      </c>
      <c r="HC6" s="25">
        <v>5</v>
      </c>
      <c r="HD6" s="25">
        <v>6</v>
      </c>
      <c r="HE6" s="25">
        <v>7</v>
      </c>
      <c r="HF6" s="25">
        <v>8</v>
      </c>
      <c r="HG6" s="25">
        <v>9</v>
      </c>
      <c r="HH6" s="25">
        <v>10</v>
      </c>
      <c r="HI6" s="25">
        <v>11</v>
      </c>
      <c r="HJ6" s="25">
        <v>12</v>
      </c>
      <c r="HK6" s="25">
        <v>13</v>
      </c>
      <c r="HL6" s="25">
        <v>14</v>
      </c>
      <c r="HM6" s="25">
        <v>15</v>
      </c>
      <c r="HN6" s="25">
        <v>16</v>
      </c>
      <c r="HO6" s="25">
        <v>17</v>
      </c>
      <c r="HP6" s="25">
        <v>18</v>
      </c>
      <c r="HQ6" s="25">
        <v>19</v>
      </c>
      <c r="HR6" s="25">
        <v>20</v>
      </c>
      <c r="HS6" s="25">
        <v>21</v>
      </c>
      <c r="HT6" s="25" t="s">
        <v>1</v>
      </c>
      <c r="HU6" s="25" t="s">
        <v>13</v>
      </c>
      <c r="HV6" s="25">
        <v>1</v>
      </c>
      <c r="HW6" s="25">
        <v>2</v>
      </c>
      <c r="HX6" s="25">
        <v>3</v>
      </c>
      <c r="HY6" s="25">
        <v>4</v>
      </c>
      <c r="HZ6" s="25">
        <v>5</v>
      </c>
      <c r="IA6" s="25">
        <v>6</v>
      </c>
      <c r="IB6" s="25">
        <v>7</v>
      </c>
      <c r="IC6" s="25">
        <v>8</v>
      </c>
      <c r="ID6" s="25">
        <v>9</v>
      </c>
      <c r="IE6" s="25">
        <v>10</v>
      </c>
      <c r="IF6" s="25">
        <v>11</v>
      </c>
      <c r="IG6" s="25">
        <v>12</v>
      </c>
      <c r="IH6" s="25">
        <v>13</v>
      </c>
      <c r="II6" s="25">
        <v>14</v>
      </c>
      <c r="IJ6" s="25">
        <v>15</v>
      </c>
      <c r="IK6" s="25">
        <v>16</v>
      </c>
      <c r="IL6" s="25">
        <v>17</v>
      </c>
      <c r="IM6" s="25">
        <v>18</v>
      </c>
      <c r="IN6" s="25">
        <v>19</v>
      </c>
      <c r="IO6" s="25">
        <v>20</v>
      </c>
      <c r="IP6" s="25">
        <v>21</v>
      </c>
      <c r="IQ6" s="25" t="s">
        <v>1</v>
      </c>
      <c r="IR6" s="25" t="s">
        <v>13</v>
      </c>
      <c r="IS6" s="26">
        <f>COUNT(FE6:IR6)</f>
        <v>84</v>
      </c>
      <c r="IT6" s="25" t="s">
        <v>8</v>
      </c>
      <c r="IU6" s="25" t="s">
        <v>9</v>
      </c>
      <c r="IV6" s="29" t="s">
        <v>7</v>
      </c>
    </row>
    <row r="7" spans="1:256" ht="5.25" customHeight="1" thickBot="1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30"/>
      <c r="N7" s="27"/>
      <c r="O7" s="19"/>
      <c r="P7" s="28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  <c r="AY7" s="20"/>
      <c r="AZ7" s="20"/>
      <c r="BA7" s="20"/>
      <c r="BB7" s="20"/>
      <c r="BC7" s="20"/>
      <c r="BD7" s="20"/>
      <c r="BE7" s="20"/>
      <c r="BF7" s="20"/>
      <c r="BG7" s="20"/>
      <c r="BH7" s="20"/>
      <c r="BI7" s="20"/>
      <c r="BJ7" s="20"/>
      <c r="BK7" s="20"/>
      <c r="BL7" s="20"/>
      <c r="BM7" s="20"/>
      <c r="BN7" s="20"/>
      <c r="BO7" s="20"/>
      <c r="BP7" s="20"/>
      <c r="BQ7" s="20"/>
      <c r="BR7" s="20"/>
      <c r="BS7" s="20"/>
      <c r="BT7" s="20"/>
      <c r="BU7" s="20"/>
      <c r="BV7" s="20"/>
      <c r="BW7" s="20"/>
      <c r="BX7" s="20"/>
      <c r="BY7" s="20"/>
      <c r="BZ7" s="20"/>
      <c r="CA7" s="20"/>
      <c r="CB7" s="20"/>
      <c r="CC7" s="20"/>
      <c r="CD7" s="20"/>
      <c r="CE7" s="20"/>
      <c r="CF7" s="20"/>
      <c r="CG7" s="20"/>
      <c r="CH7" s="20"/>
      <c r="CI7" s="20"/>
      <c r="CJ7" s="20"/>
      <c r="CK7" s="20"/>
      <c r="CL7" s="20"/>
      <c r="CM7" s="20"/>
      <c r="CN7" s="20"/>
      <c r="CO7" s="20"/>
      <c r="CP7" s="20"/>
      <c r="CQ7" s="20"/>
      <c r="CR7" s="20"/>
      <c r="CS7" s="20"/>
      <c r="CT7" s="20"/>
      <c r="CU7" s="20"/>
      <c r="CV7" s="20"/>
      <c r="CW7" s="20"/>
      <c r="CX7" s="20"/>
      <c r="CY7" s="20"/>
      <c r="CZ7" s="20"/>
      <c r="DA7" s="20"/>
      <c r="DB7" s="20"/>
      <c r="DC7" s="20"/>
      <c r="DD7" s="20"/>
      <c r="DE7" s="20"/>
      <c r="DF7" s="20"/>
      <c r="DG7" s="20"/>
      <c r="DH7" s="20"/>
      <c r="DI7" s="20"/>
      <c r="DJ7" s="20"/>
      <c r="DK7" s="20"/>
      <c r="DL7" s="20"/>
      <c r="DM7" s="20"/>
      <c r="DN7" s="20"/>
      <c r="DO7" s="20"/>
      <c r="DP7" s="20"/>
      <c r="DQ7" s="20"/>
      <c r="DR7" s="20"/>
      <c r="DS7" s="20"/>
      <c r="DT7" s="20"/>
      <c r="DU7" s="20"/>
      <c r="DV7" s="20"/>
      <c r="DW7" s="20"/>
      <c r="DX7" s="20"/>
      <c r="DY7" s="19"/>
      <c r="DZ7" s="19"/>
      <c r="EA7" s="19"/>
      <c r="EB7" s="20"/>
      <c r="EC7" s="20"/>
      <c r="ED7" s="20"/>
      <c r="EE7" s="20"/>
      <c r="EF7" s="20"/>
      <c r="EG7" s="20"/>
      <c r="EH7" s="20"/>
      <c r="EI7" s="20"/>
      <c r="EJ7" s="20"/>
      <c r="EK7" s="20"/>
      <c r="EL7" s="20"/>
      <c r="EM7" s="20"/>
      <c r="EN7" s="20"/>
      <c r="EO7" s="20"/>
      <c r="EP7" s="20"/>
      <c r="EQ7" s="20"/>
      <c r="ER7" s="20"/>
      <c r="ES7" s="21"/>
      <c r="ET7" s="21"/>
      <c r="EU7" s="21"/>
      <c r="EV7" s="21"/>
      <c r="EW7" s="21"/>
      <c r="EX7" s="20"/>
      <c r="EY7" s="20"/>
      <c r="EZ7" s="20"/>
      <c r="FA7" s="20"/>
      <c r="FB7" s="20"/>
      <c r="FC7" s="20"/>
      <c r="FD7" s="20"/>
      <c r="FE7" s="25"/>
      <c r="FF7" s="25"/>
      <c r="FG7" s="25"/>
      <c r="FH7" s="25"/>
      <c r="FI7" s="25"/>
      <c r="FJ7" s="25"/>
      <c r="FK7" s="25"/>
      <c r="FL7" s="25"/>
      <c r="FM7" s="25"/>
      <c r="FN7" s="25"/>
      <c r="FO7" s="25"/>
      <c r="FP7" s="25"/>
      <c r="FQ7" s="25"/>
      <c r="FR7" s="25"/>
      <c r="FS7" s="25"/>
      <c r="FT7" s="25"/>
      <c r="FU7" s="25"/>
      <c r="FV7" s="25"/>
      <c r="FW7" s="25"/>
      <c r="FX7" s="25"/>
      <c r="FY7" s="25"/>
      <c r="FZ7" s="25"/>
      <c r="GA7" s="25"/>
      <c r="GB7" s="25"/>
      <c r="GC7" s="25"/>
      <c r="GD7" s="25"/>
      <c r="GE7" s="25"/>
      <c r="GF7" s="25"/>
      <c r="GG7" s="25"/>
      <c r="GH7" s="25"/>
      <c r="GI7" s="25"/>
      <c r="GJ7" s="25"/>
      <c r="GK7" s="25"/>
      <c r="GL7" s="25"/>
      <c r="GM7" s="25"/>
      <c r="GN7" s="25"/>
      <c r="GO7" s="25"/>
      <c r="GP7" s="25"/>
      <c r="GQ7" s="25"/>
      <c r="GR7" s="25"/>
      <c r="GS7" s="25"/>
      <c r="GT7" s="25"/>
      <c r="GU7" s="25"/>
      <c r="GV7" s="25"/>
      <c r="GW7" s="25"/>
      <c r="GX7" s="25"/>
      <c r="GY7" s="25"/>
      <c r="GZ7" s="25"/>
      <c r="HA7" s="25"/>
      <c r="HB7" s="25"/>
      <c r="HC7" s="25"/>
      <c r="HD7" s="25"/>
      <c r="HE7" s="25"/>
      <c r="HF7" s="25"/>
      <c r="HG7" s="25"/>
      <c r="HH7" s="25"/>
      <c r="HI7" s="25"/>
      <c r="HJ7" s="25"/>
      <c r="HK7" s="25"/>
      <c r="HL7" s="25"/>
      <c r="HM7" s="25"/>
      <c r="HN7" s="25"/>
      <c r="HO7" s="25"/>
      <c r="HP7" s="25"/>
      <c r="HQ7" s="25"/>
      <c r="HR7" s="25"/>
      <c r="HS7" s="25"/>
      <c r="HT7" s="25"/>
      <c r="HU7" s="25"/>
      <c r="HV7" s="25"/>
      <c r="HW7" s="25"/>
      <c r="HX7" s="25"/>
      <c r="HY7" s="25"/>
      <c r="HZ7" s="25"/>
      <c r="IA7" s="25"/>
      <c r="IB7" s="25"/>
      <c r="IC7" s="25"/>
      <c r="ID7" s="25"/>
      <c r="IE7" s="25"/>
      <c r="IF7" s="25"/>
      <c r="IG7" s="25"/>
      <c r="IH7" s="25"/>
      <c r="II7" s="25"/>
      <c r="IJ7" s="25"/>
      <c r="IK7" s="25"/>
      <c r="IL7" s="25"/>
      <c r="IM7" s="25"/>
      <c r="IN7" s="25"/>
      <c r="IO7" s="25"/>
      <c r="IP7" s="25"/>
      <c r="IQ7" s="25"/>
      <c r="IR7" s="25"/>
      <c r="IS7" s="26"/>
      <c r="IT7" s="25"/>
      <c r="IU7" s="25"/>
      <c r="IV7" s="29"/>
    </row>
    <row r="8" spans="1:256" ht="21.75" customHeight="1" thickBot="1">
      <c r="A8" s="130" t="s">
        <v>18</v>
      </c>
      <c r="B8" s="130" t="s">
        <v>24</v>
      </c>
      <c r="C8" s="133" t="s">
        <v>0</v>
      </c>
      <c r="D8" s="130" t="s">
        <v>29</v>
      </c>
      <c r="E8" s="136" t="s">
        <v>28</v>
      </c>
      <c r="F8" s="130" t="s">
        <v>19</v>
      </c>
      <c r="G8" s="130" t="s">
        <v>20</v>
      </c>
      <c r="H8" s="130" t="s">
        <v>23</v>
      </c>
      <c r="I8" s="143" t="s">
        <v>21</v>
      </c>
      <c r="J8" s="136"/>
      <c r="K8" s="138" t="s">
        <v>22</v>
      </c>
      <c r="L8" s="139"/>
      <c r="M8" s="130" t="s">
        <v>55</v>
      </c>
      <c r="N8" s="126" t="s">
        <v>10</v>
      </c>
      <c r="O8" s="19"/>
      <c r="P8" s="4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  <c r="AY8" s="20"/>
      <c r="AZ8" s="20"/>
      <c r="BA8" s="20"/>
      <c r="BB8" s="20"/>
      <c r="BC8" s="20"/>
      <c r="BD8" s="20"/>
      <c r="BE8" s="20"/>
      <c r="BF8" s="20"/>
      <c r="BG8" s="20"/>
      <c r="BH8" s="20"/>
      <c r="BI8" s="20"/>
      <c r="BJ8" s="20"/>
      <c r="BK8" s="20"/>
      <c r="BL8" s="20"/>
      <c r="BM8" s="20"/>
      <c r="BN8" s="20"/>
      <c r="BO8" s="20"/>
      <c r="BP8" s="20"/>
      <c r="BQ8" s="20"/>
      <c r="BR8" s="20"/>
      <c r="BS8" s="20"/>
      <c r="BT8" s="20"/>
      <c r="BU8" s="20"/>
      <c r="BV8" s="20"/>
      <c r="BW8" s="20"/>
      <c r="BX8" s="20"/>
      <c r="BY8" s="20"/>
      <c r="BZ8" s="20"/>
      <c r="CA8" s="20"/>
      <c r="CB8" s="20"/>
      <c r="CC8" s="20"/>
      <c r="CD8" s="20"/>
      <c r="CE8" s="20"/>
      <c r="CF8" s="20"/>
      <c r="CG8" s="20"/>
      <c r="CH8" s="20"/>
      <c r="CI8" s="20"/>
      <c r="CJ8" s="20"/>
      <c r="CK8" s="20"/>
      <c r="CL8" s="20"/>
      <c r="CM8" s="20"/>
      <c r="CN8" s="20"/>
      <c r="CO8" s="20"/>
      <c r="CP8" s="20"/>
      <c r="CQ8" s="20"/>
      <c r="CR8" s="20"/>
      <c r="CS8" s="20"/>
      <c r="CT8" s="20"/>
      <c r="CU8" s="20"/>
      <c r="CV8" s="20"/>
      <c r="CW8" s="20"/>
      <c r="CX8" s="20"/>
      <c r="CY8" s="20"/>
      <c r="CZ8" s="20"/>
      <c r="DA8" s="20"/>
      <c r="DB8" s="20"/>
      <c r="DC8" s="20"/>
      <c r="DD8" s="20"/>
      <c r="DE8" s="20"/>
      <c r="DF8" s="20"/>
      <c r="DG8" s="20"/>
      <c r="DH8" s="20"/>
      <c r="DI8" s="20"/>
      <c r="DJ8" s="20"/>
      <c r="DK8" s="20"/>
      <c r="DL8" s="20"/>
      <c r="DM8" s="20"/>
      <c r="DN8" s="20"/>
      <c r="DO8" s="20"/>
      <c r="DP8" s="20"/>
      <c r="DQ8" s="20"/>
      <c r="DR8" s="20"/>
      <c r="DS8" s="20"/>
      <c r="DT8" s="20"/>
      <c r="DU8" s="20"/>
      <c r="DV8" s="20"/>
      <c r="DW8" s="20"/>
      <c r="DX8" s="20"/>
      <c r="DY8" s="19"/>
      <c r="DZ8" s="19"/>
      <c r="EA8" s="19"/>
      <c r="EB8" s="20"/>
      <c r="EC8" s="20"/>
      <c r="ED8" s="20"/>
      <c r="EE8" s="20"/>
      <c r="EF8" s="20"/>
      <c r="EG8" s="20"/>
      <c r="EH8" s="20"/>
      <c r="EI8" s="20"/>
      <c r="EJ8" s="20"/>
      <c r="EK8" s="20"/>
      <c r="EL8" s="20"/>
      <c r="EM8" s="20"/>
      <c r="EN8" s="20"/>
      <c r="EO8" s="20"/>
      <c r="EP8" s="20"/>
      <c r="EQ8" s="20"/>
      <c r="ER8" s="20"/>
      <c r="ES8" s="21"/>
      <c r="ET8" s="21"/>
      <c r="EU8" s="21"/>
      <c r="EV8" s="21"/>
      <c r="EW8" s="21"/>
      <c r="EX8" s="20"/>
      <c r="EY8" s="20"/>
      <c r="EZ8" s="20"/>
      <c r="FA8" s="21"/>
      <c r="FB8" s="20"/>
      <c r="FC8" s="20"/>
      <c r="FD8" s="20"/>
      <c r="FE8" s="25"/>
      <c r="FF8" s="25"/>
      <c r="FG8" s="25"/>
      <c r="FH8" s="25"/>
      <c r="FI8" s="25"/>
      <c r="FJ8" s="25"/>
      <c r="FK8" s="25"/>
      <c r="FL8" s="25"/>
      <c r="FM8" s="25"/>
      <c r="FN8" s="25"/>
      <c r="FO8" s="25"/>
      <c r="FP8" s="25"/>
      <c r="FQ8" s="25"/>
      <c r="FR8" s="25"/>
      <c r="FS8" s="25"/>
      <c r="FT8" s="25"/>
      <c r="FU8" s="25"/>
      <c r="FV8" s="25"/>
      <c r="FW8" s="25"/>
      <c r="FX8" s="25"/>
      <c r="FY8" s="25"/>
      <c r="FZ8" s="25"/>
      <c r="GA8" s="25"/>
      <c r="GB8" s="25"/>
      <c r="GC8" s="25"/>
      <c r="GD8" s="25"/>
      <c r="GE8" s="25"/>
      <c r="GF8" s="25"/>
      <c r="GG8" s="25"/>
      <c r="GH8" s="25"/>
      <c r="GI8" s="25"/>
      <c r="GJ8" s="25"/>
      <c r="GK8" s="25"/>
      <c r="GL8" s="25"/>
      <c r="GM8" s="25"/>
      <c r="GN8" s="25"/>
      <c r="GO8" s="25"/>
      <c r="GP8" s="25"/>
      <c r="GQ8" s="25"/>
      <c r="GR8" s="25"/>
      <c r="GS8" s="25"/>
      <c r="GT8" s="25"/>
      <c r="GU8" s="25"/>
      <c r="GV8" s="25"/>
      <c r="GW8" s="25"/>
      <c r="GX8" s="25"/>
      <c r="GY8" s="25"/>
      <c r="GZ8" s="25"/>
      <c r="HA8" s="25"/>
      <c r="HB8" s="25"/>
      <c r="HC8" s="25"/>
      <c r="HD8" s="25"/>
      <c r="HE8" s="25"/>
      <c r="HF8" s="25"/>
      <c r="HG8" s="25"/>
      <c r="HH8" s="25"/>
      <c r="HI8" s="25"/>
      <c r="HJ8" s="25"/>
      <c r="HK8" s="25"/>
      <c r="HL8" s="25"/>
      <c r="HM8" s="25"/>
      <c r="HN8" s="25"/>
      <c r="HO8" s="25"/>
      <c r="HP8" s="25"/>
      <c r="HQ8" s="25"/>
      <c r="HR8" s="25"/>
      <c r="HS8" s="25"/>
      <c r="HT8" s="25"/>
      <c r="HU8" s="25"/>
      <c r="HV8" s="25"/>
      <c r="HW8" s="25"/>
      <c r="HX8" s="25"/>
      <c r="HY8" s="25"/>
      <c r="HZ8" s="25"/>
      <c r="IA8" s="25"/>
      <c r="IB8" s="25"/>
      <c r="IC8" s="25"/>
      <c r="ID8" s="25"/>
      <c r="IE8" s="25"/>
      <c r="IF8" s="25"/>
      <c r="IG8" s="25"/>
      <c r="IH8" s="25"/>
      <c r="II8" s="25"/>
      <c r="IJ8" s="25"/>
      <c r="IK8" s="25"/>
      <c r="IL8" s="25"/>
      <c r="IM8" s="25"/>
      <c r="IN8" s="25"/>
      <c r="IO8" s="25"/>
      <c r="IP8" s="25"/>
      <c r="IQ8" s="25"/>
      <c r="IR8" s="25"/>
      <c r="IS8" s="26"/>
      <c r="IT8" s="25"/>
      <c r="IU8" s="25"/>
      <c r="IV8" s="25"/>
    </row>
    <row r="9" spans="1:256" ht="9.75" customHeight="1">
      <c r="A9" s="131"/>
      <c r="B9" s="132"/>
      <c r="C9" s="134"/>
      <c r="D9" s="132"/>
      <c r="E9" s="137"/>
      <c r="F9" s="131"/>
      <c r="G9" s="132"/>
      <c r="H9" s="131"/>
      <c r="I9" s="140" t="s">
        <v>26</v>
      </c>
      <c r="J9" s="130" t="s">
        <v>54</v>
      </c>
      <c r="K9" s="140" t="s">
        <v>26</v>
      </c>
      <c r="L9" s="130" t="s">
        <v>54</v>
      </c>
      <c r="M9" s="131"/>
      <c r="N9" s="127"/>
      <c r="O9" s="19"/>
      <c r="P9" s="4"/>
      <c r="Q9" s="20"/>
      <c r="R9" s="20" t="s">
        <v>3</v>
      </c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 t="s">
        <v>4</v>
      </c>
      <c r="AO9" s="20"/>
      <c r="AP9" s="20"/>
      <c r="AQ9" s="20"/>
      <c r="AR9" s="20"/>
      <c r="AS9" s="20"/>
      <c r="AT9" s="20"/>
      <c r="AU9" s="20"/>
      <c r="AV9" s="20"/>
      <c r="AW9" s="20"/>
      <c r="AX9" s="20"/>
      <c r="AY9" s="20"/>
      <c r="AZ9" s="20"/>
      <c r="BA9" s="20"/>
      <c r="BB9" s="20"/>
      <c r="BC9" s="20"/>
      <c r="BD9" s="20"/>
      <c r="BE9" s="20"/>
      <c r="BF9" s="20"/>
      <c r="BG9" s="20"/>
      <c r="BH9" s="20"/>
      <c r="BI9" s="20"/>
      <c r="BJ9" s="20"/>
      <c r="BK9" s="20" t="s">
        <v>5</v>
      </c>
      <c r="BL9" s="20"/>
      <c r="BM9" s="20"/>
      <c r="BN9" s="20"/>
      <c r="BO9" s="20"/>
      <c r="BP9" s="20"/>
      <c r="BQ9" s="20"/>
      <c r="BR9" s="20"/>
      <c r="BS9" s="20"/>
      <c r="BT9" s="20"/>
      <c r="BU9" s="20"/>
      <c r="BV9" s="20"/>
      <c r="BW9" s="20"/>
      <c r="BX9" s="20"/>
      <c r="BY9" s="20"/>
      <c r="BZ9" s="20"/>
      <c r="CA9" s="20"/>
      <c r="CB9" s="20"/>
      <c r="CC9" s="20"/>
      <c r="CD9" s="20"/>
      <c r="CE9" s="20"/>
      <c r="CF9" s="20"/>
      <c r="CG9" s="20"/>
      <c r="CH9" s="20"/>
      <c r="CI9" s="20"/>
      <c r="CJ9" s="20"/>
      <c r="CK9" s="20"/>
      <c r="CL9" s="20"/>
      <c r="CM9" s="20"/>
      <c r="CN9" s="20"/>
      <c r="CO9" s="20"/>
      <c r="CP9" s="20"/>
      <c r="CQ9" s="20"/>
      <c r="CR9" s="20"/>
      <c r="CS9" s="20"/>
      <c r="CT9" s="20"/>
      <c r="CU9" s="20"/>
      <c r="CV9" s="20"/>
      <c r="CW9" s="20"/>
      <c r="CX9" s="20"/>
      <c r="CY9" s="20"/>
      <c r="CZ9" s="20"/>
      <c r="DA9" s="20"/>
      <c r="DB9" s="20" t="s">
        <v>6</v>
      </c>
      <c r="DC9" s="20"/>
      <c r="DD9" s="20"/>
      <c r="DE9" s="20"/>
      <c r="DF9" s="20"/>
      <c r="DG9" s="20"/>
      <c r="DH9" s="20"/>
      <c r="DI9" s="20"/>
      <c r="DJ9" s="20"/>
      <c r="DK9" s="20"/>
      <c r="DL9" s="20"/>
      <c r="DM9" s="20"/>
      <c r="DN9" s="20"/>
      <c r="DO9" s="20"/>
      <c r="DP9" s="20"/>
      <c r="DQ9" s="20"/>
      <c r="DR9" s="20"/>
      <c r="DS9" s="20"/>
      <c r="DT9" s="20"/>
      <c r="DU9" s="20"/>
      <c r="DV9" s="20"/>
      <c r="DW9" s="20"/>
      <c r="DX9" s="20"/>
      <c r="DY9" s="19"/>
      <c r="DZ9" s="19"/>
      <c r="EA9" s="19"/>
      <c r="EB9" s="20"/>
      <c r="EC9" s="20"/>
      <c r="ED9" s="20"/>
      <c r="EE9" s="20"/>
      <c r="EF9" s="20"/>
      <c r="EG9" s="20"/>
      <c r="EH9" s="20"/>
      <c r="EI9" s="20"/>
      <c r="EJ9" s="20"/>
      <c r="EK9" s="20"/>
      <c r="EL9" s="20"/>
      <c r="EM9" s="20"/>
      <c r="EN9" s="20"/>
      <c r="EO9" s="20"/>
      <c r="EP9" s="20"/>
      <c r="EQ9" s="20"/>
      <c r="ER9" s="20"/>
      <c r="ES9" s="21"/>
      <c r="ET9" s="21">
        <v>1</v>
      </c>
      <c r="EU9" s="21">
        <v>2</v>
      </c>
      <c r="EV9" s="21"/>
      <c r="EW9" s="21"/>
      <c r="EX9" s="20"/>
      <c r="EY9" s="20"/>
      <c r="EZ9" s="20"/>
      <c r="FA9" s="20"/>
      <c r="FB9" s="20"/>
      <c r="FC9" s="20"/>
      <c r="FD9" s="20"/>
      <c r="FE9" s="3"/>
      <c r="FF9" s="3"/>
      <c r="FG9" s="3"/>
      <c r="FH9" s="24"/>
      <c r="FI9" s="24"/>
      <c r="FJ9" s="24"/>
      <c r="FK9" s="24"/>
      <c r="FL9" s="25"/>
      <c r="FM9" s="25"/>
      <c r="FN9" s="25"/>
      <c r="FO9" s="25"/>
      <c r="FP9" s="25"/>
      <c r="FQ9" s="25" t="s">
        <v>12</v>
      </c>
      <c r="FR9" s="25"/>
      <c r="FS9" s="25"/>
      <c r="FT9" s="25"/>
      <c r="FU9" s="25"/>
      <c r="FV9" s="25"/>
      <c r="FW9" s="25"/>
      <c r="FX9" s="25"/>
      <c r="FY9" s="25"/>
      <c r="FZ9" s="25"/>
      <c r="GA9" s="25"/>
      <c r="GB9" s="25"/>
      <c r="GC9" s="25"/>
      <c r="GD9" s="25"/>
      <c r="GE9" s="25"/>
      <c r="GF9" s="25"/>
      <c r="GG9" s="25"/>
      <c r="GH9" s="25"/>
      <c r="GI9" s="25"/>
      <c r="GJ9" s="25"/>
      <c r="GK9" s="25"/>
      <c r="GL9" s="25"/>
      <c r="GM9" s="25"/>
      <c r="GN9" s="25"/>
      <c r="GO9" s="25"/>
      <c r="GP9" s="25"/>
      <c r="GQ9" s="25"/>
      <c r="GR9" s="25"/>
      <c r="GS9" s="25"/>
      <c r="GT9" s="25"/>
      <c r="GU9" s="25"/>
      <c r="GV9" s="25"/>
      <c r="GW9" s="25"/>
      <c r="GX9" s="25"/>
      <c r="GY9" s="25"/>
      <c r="GZ9" s="25"/>
      <c r="HA9" s="25"/>
      <c r="HB9" s="25"/>
      <c r="HC9" s="25"/>
      <c r="HD9" s="25"/>
      <c r="HE9" s="25"/>
      <c r="HF9" s="25"/>
      <c r="HG9" s="25"/>
      <c r="HH9" s="25"/>
      <c r="HI9" s="25"/>
      <c r="HJ9" s="25"/>
      <c r="HK9" s="25"/>
      <c r="HL9" s="25"/>
      <c r="HM9" s="25"/>
      <c r="HN9" s="25"/>
      <c r="HO9" s="25"/>
      <c r="HP9" s="25"/>
      <c r="HQ9" s="25"/>
      <c r="HR9" s="25"/>
      <c r="HS9" s="25"/>
      <c r="HT9" s="25"/>
      <c r="HU9" s="25"/>
      <c r="HV9" s="25"/>
      <c r="HW9" s="25"/>
      <c r="HX9" s="25"/>
      <c r="HY9" s="25"/>
      <c r="HZ9" s="25"/>
      <c r="IA9" s="25"/>
      <c r="IB9" s="25"/>
      <c r="IC9" s="25"/>
      <c r="ID9" s="25"/>
      <c r="IE9" s="25"/>
      <c r="IF9" s="25"/>
      <c r="IG9" s="25"/>
      <c r="IH9" s="25"/>
      <c r="II9" s="25"/>
      <c r="IJ9" s="25"/>
      <c r="IK9" s="25"/>
      <c r="IL9" s="25"/>
      <c r="IM9" s="25"/>
      <c r="IN9" s="25"/>
      <c r="IO9" s="25"/>
      <c r="IP9" s="25"/>
      <c r="IQ9" s="25"/>
      <c r="IR9" s="25"/>
      <c r="IS9" s="25"/>
      <c r="IT9" s="25"/>
      <c r="IU9" s="25"/>
      <c r="IV9" s="25"/>
    </row>
    <row r="10" spans="1:256" ht="77.25" customHeight="1" thickBot="1">
      <c r="A10" s="131"/>
      <c r="B10" s="132"/>
      <c r="C10" s="135"/>
      <c r="D10" s="132"/>
      <c r="E10" s="137"/>
      <c r="F10" s="131"/>
      <c r="G10" s="132"/>
      <c r="H10" s="131"/>
      <c r="I10" s="141"/>
      <c r="J10" s="131"/>
      <c r="K10" s="141"/>
      <c r="L10" s="131"/>
      <c r="M10" s="131"/>
      <c r="N10" s="128"/>
      <c r="O10" s="19"/>
      <c r="P10" s="5"/>
      <c r="Q10" s="20">
        <v>1</v>
      </c>
      <c r="R10" s="20">
        <v>2</v>
      </c>
      <c r="S10" s="20">
        <v>3</v>
      </c>
      <c r="T10" s="20">
        <v>4</v>
      </c>
      <c r="U10" s="20">
        <v>5</v>
      </c>
      <c r="V10" s="20">
        <v>6</v>
      </c>
      <c r="W10" s="20">
        <v>7</v>
      </c>
      <c r="X10" s="20">
        <v>8</v>
      </c>
      <c r="Y10" s="20">
        <v>9</v>
      </c>
      <c r="Z10" s="20">
        <v>10</v>
      </c>
      <c r="AA10" s="20">
        <v>11</v>
      </c>
      <c r="AB10" s="20">
        <v>12</v>
      </c>
      <c r="AC10" s="20">
        <v>13</v>
      </c>
      <c r="AD10" s="20">
        <v>14</v>
      </c>
      <c r="AE10" s="20">
        <v>15</v>
      </c>
      <c r="AF10" s="20">
        <v>16</v>
      </c>
      <c r="AG10" s="20">
        <v>17</v>
      </c>
      <c r="AH10" s="20">
        <v>18</v>
      </c>
      <c r="AI10" s="20">
        <v>19</v>
      </c>
      <c r="AJ10" s="20">
        <v>20</v>
      </c>
      <c r="AK10" s="20">
        <v>21</v>
      </c>
      <c r="AL10" s="20" t="s">
        <v>1</v>
      </c>
      <c r="AM10" s="20"/>
      <c r="AN10" s="20">
        <v>1</v>
      </c>
      <c r="AO10" s="20">
        <v>2</v>
      </c>
      <c r="AP10" s="20">
        <v>3</v>
      </c>
      <c r="AQ10" s="20">
        <v>4</v>
      </c>
      <c r="AR10" s="20">
        <v>5</v>
      </c>
      <c r="AS10" s="20">
        <v>6</v>
      </c>
      <c r="AT10" s="20">
        <v>7</v>
      </c>
      <c r="AU10" s="20">
        <v>8</v>
      </c>
      <c r="AV10" s="20">
        <v>9</v>
      </c>
      <c r="AW10" s="20">
        <v>10</v>
      </c>
      <c r="AX10" s="20">
        <v>11</v>
      </c>
      <c r="AY10" s="20">
        <v>12</v>
      </c>
      <c r="AZ10" s="20">
        <v>13</v>
      </c>
      <c r="BA10" s="20">
        <v>14</v>
      </c>
      <c r="BB10" s="20">
        <v>15</v>
      </c>
      <c r="BC10" s="20">
        <v>16</v>
      </c>
      <c r="BD10" s="20">
        <v>17</v>
      </c>
      <c r="BE10" s="20">
        <v>18</v>
      </c>
      <c r="BF10" s="20">
        <v>19</v>
      </c>
      <c r="BG10" s="20">
        <v>20</v>
      </c>
      <c r="BH10" s="20"/>
      <c r="BI10" s="20" t="s">
        <v>2</v>
      </c>
      <c r="BJ10" s="20"/>
      <c r="BK10" s="20">
        <v>1</v>
      </c>
      <c r="BL10" s="20">
        <v>2</v>
      </c>
      <c r="BM10" s="20">
        <v>3</v>
      </c>
      <c r="BN10" s="20">
        <v>4</v>
      </c>
      <c r="BO10" s="20">
        <v>5</v>
      </c>
      <c r="BP10" s="20">
        <v>6</v>
      </c>
      <c r="BQ10" s="20">
        <v>7</v>
      </c>
      <c r="BR10" s="20">
        <v>8</v>
      </c>
      <c r="BS10" s="20">
        <v>9</v>
      </c>
      <c r="BT10" s="20">
        <v>10</v>
      </c>
      <c r="BU10" s="20">
        <v>11</v>
      </c>
      <c r="BV10" s="20">
        <v>12</v>
      </c>
      <c r="BW10" s="20">
        <v>13</v>
      </c>
      <c r="BX10" s="20">
        <v>14</v>
      </c>
      <c r="BY10" s="20">
        <v>15</v>
      </c>
      <c r="BZ10" s="20">
        <v>16</v>
      </c>
      <c r="CA10" s="20">
        <v>17</v>
      </c>
      <c r="CB10" s="20">
        <v>18</v>
      </c>
      <c r="CC10" s="20">
        <v>19</v>
      </c>
      <c r="CD10" s="20">
        <v>20</v>
      </c>
      <c r="CE10" s="20">
        <v>21</v>
      </c>
      <c r="CF10" s="20">
        <v>22</v>
      </c>
      <c r="CG10" s="20">
        <v>23</v>
      </c>
      <c r="CH10" s="20">
        <v>24</v>
      </c>
      <c r="CI10" s="20">
        <v>25</v>
      </c>
      <c r="CJ10" s="20">
        <v>26</v>
      </c>
      <c r="CK10" s="20">
        <v>27</v>
      </c>
      <c r="CL10" s="20">
        <v>28</v>
      </c>
      <c r="CM10" s="20">
        <v>29</v>
      </c>
      <c r="CN10" s="20">
        <v>30</v>
      </c>
      <c r="CO10" s="20">
        <v>31</v>
      </c>
      <c r="CP10" s="20">
        <v>32</v>
      </c>
      <c r="CQ10" s="20">
        <v>33</v>
      </c>
      <c r="CR10" s="20">
        <v>34</v>
      </c>
      <c r="CS10" s="20">
        <v>35</v>
      </c>
      <c r="CT10" s="20">
        <v>36</v>
      </c>
      <c r="CU10" s="20">
        <v>37</v>
      </c>
      <c r="CV10" s="20">
        <v>38</v>
      </c>
      <c r="CW10" s="20">
        <v>39</v>
      </c>
      <c r="CX10" s="20">
        <v>40</v>
      </c>
      <c r="CY10" s="20"/>
      <c r="CZ10" s="20"/>
      <c r="DA10" s="20"/>
      <c r="DB10" s="20">
        <v>1</v>
      </c>
      <c r="DC10" s="20">
        <v>2</v>
      </c>
      <c r="DD10" s="20">
        <v>3</v>
      </c>
      <c r="DE10" s="20">
        <v>4</v>
      </c>
      <c r="DF10" s="20">
        <v>5</v>
      </c>
      <c r="DG10" s="20">
        <v>6</v>
      </c>
      <c r="DH10" s="20">
        <v>7</v>
      </c>
      <c r="DI10" s="20">
        <v>8</v>
      </c>
      <c r="DJ10" s="20">
        <v>9</v>
      </c>
      <c r="DK10" s="20">
        <v>10</v>
      </c>
      <c r="DL10" s="20">
        <v>11</v>
      </c>
      <c r="DM10" s="20">
        <v>12</v>
      </c>
      <c r="DN10" s="20">
        <v>13</v>
      </c>
      <c r="DO10" s="20">
        <v>14</v>
      </c>
      <c r="DP10" s="20">
        <v>15</v>
      </c>
      <c r="DQ10" s="20">
        <v>16</v>
      </c>
      <c r="DR10" s="20">
        <v>17</v>
      </c>
      <c r="DS10" s="20">
        <v>18</v>
      </c>
      <c r="DT10" s="20">
        <v>19</v>
      </c>
      <c r="DU10" s="20">
        <v>20</v>
      </c>
      <c r="DV10" s="20">
        <v>21</v>
      </c>
      <c r="DW10" s="20">
        <v>22</v>
      </c>
      <c r="DX10" s="20">
        <v>23</v>
      </c>
      <c r="DY10" s="20">
        <v>24</v>
      </c>
      <c r="DZ10" s="20">
        <v>25</v>
      </c>
      <c r="EA10" s="20">
        <v>26</v>
      </c>
      <c r="EB10" s="20">
        <v>27</v>
      </c>
      <c r="EC10" s="20">
        <v>28</v>
      </c>
      <c r="ED10" s="20">
        <v>29</v>
      </c>
      <c r="EE10" s="20">
        <v>30</v>
      </c>
      <c r="EF10" s="20">
        <v>31</v>
      </c>
      <c r="EG10" s="20">
        <v>32</v>
      </c>
      <c r="EH10" s="20">
        <v>33</v>
      </c>
      <c r="EI10" s="20">
        <v>34</v>
      </c>
      <c r="EJ10" s="20">
        <v>35</v>
      </c>
      <c r="EK10" s="20">
        <v>36</v>
      </c>
      <c r="EL10" s="20">
        <v>37</v>
      </c>
      <c r="EM10" s="20">
        <v>38</v>
      </c>
      <c r="EN10" s="20">
        <v>39</v>
      </c>
      <c r="EO10" s="20">
        <v>40</v>
      </c>
      <c r="EP10" s="20"/>
      <c r="EQ10" s="20"/>
      <c r="ER10" s="20"/>
      <c r="ES10" s="21"/>
      <c r="ET10" s="21"/>
      <c r="EU10" s="21"/>
      <c r="EV10" s="21"/>
      <c r="EW10" s="21" t="s">
        <v>11</v>
      </c>
      <c r="EX10" s="20" t="s">
        <v>8</v>
      </c>
      <c r="EY10" s="20" t="s">
        <v>9</v>
      </c>
      <c r="EZ10" s="31" t="s">
        <v>7</v>
      </c>
      <c r="FA10" s="20"/>
      <c r="FB10" s="20" t="s">
        <v>16</v>
      </c>
      <c r="FC10" s="20" t="s">
        <v>17</v>
      </c>
      <c r="FD10" s="20"/>
      <c r="FE10" s="25"/>
      <c r="FF10" s="25" t="s">
        <v>3</v>
      </c>
      <c r="FG10" s="25"/>
      <c r="FH10" s="25"/>
      <c r="FI10" s="25"/>
      <c r="FJ10" s="25"/>
      <c r="FK10" s="25"/>
      <c r="FL10" s="25"/>
      <c r="FM10" s="25"/>
      <c r="FN10" s="25"/>
      <c r="FO10" s="25"/>
      <c r="FP10" s="25"/>
      <c r="FQ10" s="25"/>
      <c r="FR10" s="25"/>
      <c r="FS10" s="25"/>
      <c r="FT10" s="25"/>
      <c r="FU10" s="25"/>
      <c r="FV10" s="25"/>
      <c r="FW10" s="25"/>
      <c r="FX10" s="25"/>
      <c r="FY10" s="25"/>
      <c r="FZ10" s="25"/>
      <c r="GA10" s="25"/>
      <c r="GB10" s="25" t="s">
        <v>4</v>
      </c>
      <c r="GC10" s="25"/>
      <c r="GD10" s="25"/>
      <c r="GE10" s="25"/>
      <c r="GF10" s="25"/>
      <c r="GG10" s="25"/>
      <c r="GH10" s="25"/>
      <c r="GI10" s="25"/>
      <c r="GJ10" s="25"/>
      <c r="GK10" s="25"/>
      <c r="GL10" s="25"/>
      <c r="GM10" s="25"/>
      <c r="GN10" s="25"/>
      <c r="GO10" s="25"/>
      <c r="GP10" s="25"/>
      <c r="GQ10" s="25"/>
      <c r="GR10" s="25"/>
      <c r="GS10" s="25"/>
      <c r="GT10" s="25"/>
      <c r="GU10" s="25"/>
      <c r="GV10" s="25"/>
      <c r="GW10" s="25"/>
      <c r="GX10" s="25"/>
      <c r="GY10" s="25" t="s">
        <v>5</v>
      </c>
      <c r="GZ10" s="25"/>
      <c r="HA10" s="25"/>
      <c r="HB10" s="25"/>
      <c r="HC10" s="25"/>
      <c r="HD10" s="25"/>
      <c r="HE10" s="25"/>
      <c r="HF10" s="25"/>
      <c r="HG10" s="25"/>
      <c r="HH10" s="25"/>
      <c r="HI10" s="25"/>
      <c r="HJ10" s="25"/>
      <c r="HK10" s="25"/>
      <c r="HL10" s="25"/>
      <c r="HM10" s="25"/>
      <c r="HN10" s="25"/>
      <c r="HO10" s="25"/>
      <c r="HP10" s="25"/>
      <c r="HQ10" s="25"/>
      <c r="HR10" s="25"/>
      <c r="HS10" s="25"/>
      <c r="HT10" s="25"/>
      <c r="HU10" s="25"/>
      <c r="HV10" s="25" t="s">
        <v>6</v>
      </c>
      <c r="HW10" s="25"/>
      <c r="HX10" s="25"/>
      <c r="HY10" s="25"/>
      <c r="HZ10" s="25"/>
      <c r="IA10" s="25"/>
      <c r="IB10" s="25"/>
      <c r="IC10" s="25"/>
      <c r="ID10" s="25"/>
      <c r="IE10" s="25"/>
      <c r="IF10" s="25"/>
      <c r="IG10" s="25"/>
      <c r="IH10" s="25"/>
      <c r="II10" s="25"/>
      <c r="IJ10" s="25"/>
      <c r="IK10" s="25"/>
      <c r="IL10" s="25"/>
      <c r="IM10" s="25"/>
      <c r="IN10" s="25"/>
      <c r="IO10" s="25"/>
      <c r="IP10" s="25"/>
      <c r="IQ10" s="25"/>
      <c r="IR10" s="25"/>
      <c r="IS10" s="26"/>
      <c r="IT10" s="25"/>
      <c r="IU10" s="25"/>
      <c r="IV10" s="25"/>
    </row>
    <row r="11" spans="1:256" s="17" customFormat="1" ht="70.5">
      <c r="A11" s="69">
        <v>1</v>
      </c>
      <c r="B11" s="70">
        <v>9</v>
      </c>
      <c r="C11" s="71" t="s">
        <v>106</v>
      </c>
      <c r="D11" s="108" t="s">
        <v>99</v>
      </c>
      <c r="E11" s="72" t="s">
        <v>100</v>
      </c>
      <c r="F11" s="73" t="s">
        <v>59</v>
      </c>
      <c r="G11" s="71" t="s">
        <v>43</v>
      </c>
      <c r="H11" s="70" t="s">
        <v>39</v>
      </c>
      <c r="I11" s="103" t="s">
        <v>1</v>
      </c>
      <c r="J11" s="77">
        <v>0</v>
      </c>
      <c r="K11" s="103">
        <v>1</v>
      </c>
      <c r="L11" s="112">
        <f>LOOKUP(K11,{1,2,3,4,5,6,7,8,9,10,11,12,13,14,15,16,17,18,19,20,21},{25,22,20,18,16,15,14,13,12,11,10,9,8,7,6,5,4,3,2,1,0})</f>
        <v>25</v>
      </c>
      <c r="M11" s="75">
        <f t="shared" ref="M11:M20" si="0">SUM(J11+L11)</f>
        <v>25</v>
      </c>
      <c r="N11" s="13" t="e">
        <f>#REF!+#REF!</f>
        <v>#REF!</v>
      </c>
      <c r="O11" s="14"/>
      <c r="P11" s="15"/>
      <c r="Q11" s="14" t="e">
        <f>IF(#REF!=1,25,0)</f>
        <v>#REF!</v>
      </c>
      <c r="R11" s="14" t="e">
        <f>IF(#REF!=2,22,0)</f>
        <v>#REF!</v>
      </c>
      <c r="S11" s="14" t="e">
        <f>IF(#REF!=3,20,0)</f>
        <v>#REF!</v>
      </c>
      <c r="T11" s="14" t="e">
        <f>IF(#REF!=4,18,0)</f>
        <v>#REF!</v>
      </c>
      <c r="U11" s="14" t="e">
        <f>IF(#REF!=5,16,0)</f>
        <v>#REF!</v>
      </c>
      <c r="V11" s="14" t="e">
        <f>IF(#REF!=6,15,0)</f>
        <v>#REF!</v>
      </c>
      <c r="W11" s="14" t="e">
        <f>IF(#REF!=7,14,0)</f>
        <v>#REF!</v>
      </c>
      <c r="X11" s="14" t="e">
        <f>IF(#REF!=8,13,0)</f>
        <v>#REF!</v>
      </c>
      <c r="Y11" s="14" t="e">
        <f>IF(#REF!=9,12,0)</f>
        <v>#REF!</v>
      </c>
      <c r="Z11" s="14" t="e">
        <f>IF(#REF!=10,11,0)</f>
        <v>#REF!</v>
      </c>
      <c r="AA11" s="14" t="e">
        <f>IF(#REF!=11,10,0)</f>
        <v>#REF!</v>
      </c>
      <c r="AB11" s="14" t="e">
        <f>IF(#REF!=12,9,0)</f>
        <v>#REF!</v>
      </c>
      <c r="AC11" s="14" t="e">
        <f>IF(#REF!=13,8,0)</f>
        <v>#REF!</v>
      </c>
      <c r="AD11" s="14" t="e">
        <f>IF(#REF!=14,7,0)</f>
        <v>#REF!</v>
      </c>
      <c r="AE11" s="14" t="e">
        <f>IF(#REF!=15,6,0)</f>
        <v>#REF!</v>
      </c>
      <c r="AF11" s="14" t="e">
        <f>IF(#REF!=16,5,0)</f>
        <v>#REF!</v>
      </c>
      <c r="AG11" s="14" t="e">
        <f>IF(#REF!=17,4,0)</f>
        <v>#REF!</v>
      </c>
      <c r="AH11" s="14" t="e">
        <f>IF(#REF!=18,3,0)</f>
        <v>#REF!</v>
      </c>
      <c r="AI11" s="14" t="e">
        <f>IF(#REF!=19,2,0)</f>
        <v>#REF!</v>
      </c>
      <c r="AJ11" s="14" t="e">
        <f>IF(#REF!=20,1,0)</f>
        <v>#REF!</v>
      </c>
      <c r="AK11" s="14" t="e">
        <f>IF(#REF!&gt;20,0,0)</f>
        <v>#REF!</v>
      </c>
      <c r="AL11" s="14" t="e">
        <f>IF(#REF!="сх",0,0)</f>
        <v>#REF!</v>
      </c>
      <c r="AM11" s="14" t="e">
        <f>SUM(Q11:AK11)</f>
        <v>#REF!</v>
      </c>
      <c r="AN11" s="14" t="e">
        <f>IF(#REF!=1,25,0)</f>
        <v>#REF!</v>
      </c>
      <c r="AO11" s="14" t="e">
        <f>IF(#REF!=2,22,0)</f>
        <v>#REF!</v>
      </c>
      <c r="AP11" s="14" t="e">
        <f>IF(#REF!=3,20,0)</f>
        <v>#REF!</v>
      </c>
      <c r="AQ11" s="14" t="e">
        <f>IF(#REF!=4,18,0)</f>
        <v>#REF!</v>
      </c>
      <c r="AR11" s="14" t="e">
        <f>IF(#REF!=5,16,0)</f>
        <v>#REF!</v>
      </c>
      <c r="AS11" s="14" t="e">
        <f>IF(#REF!=6,15,0)</f>
        <v>#REF!</v>
      </c>
      <c r="AT11" s="14" t="e">
        <f>IF(#REF!=7,14,0)</f>
        <v>#REF!</v>
      </c>
      <c r="AU11" s="14" t="e">
        <f>IF(#REF!=8,13,0)</f>
        <v>#REF!</v>
      </c>
      <c r="AV11" s="14" t="e">
        <f>IF(#REF!=9,12,0)</f>
        <v>#REF!</v>
      </c>
      <c r="AW11" s="14" t="e">
        <f>IF(#REF!=10,11,0)</f>
        <v>#REF!</v>
      </c>
      <c r="AX11" s="14" t="e">
        <f>IF(#REF!=11,10,0)</f>
        <v>#REF!</v>
      </c>
      <c r="AY11" s="14" t="e">
        <f>IF(#REF!=12,9,0)</f>
        <v>#REF!</v>
      </c>
      <c r="AZ11" s="14" t="e">
        <f>IF(#REF!=13,8,0)</f>
        <v>#REF!</v>
      </c>
      <c r="BA11" s="14" t="e">
        <f>IF(#REF!=14,7,0)</f>
        <v>#REF!</v>
      </c>
      <c r="BB11" s="14" t="e">
        <f>IF(#REF!=15,6,0)</f>
        <v>#REF!</v>
      </c>
      <c r="BC11" s="14" t="e">
        <f>IF(#REF!=16,5,0)</f>
        <v>#REF!</v>
      </c>
      <c r="BD11" s="14" t="e">
        <f>IF(#REF!=17,4,0)</f>
        <v>#REF!</v>
      </c>
      <c r="BE11" s="14" t="e">
        <f>IF(#REF!=18,3,0)</f>
        <v>#REF!</v>
      </c>
      <c r="BF11" s="14" t="e">
        <f>IF(#REF!=19,2,0)</f>
        <v>#REF!</v>
      </c>
      <c r="BG11" s="14" t="e">
        <f>IF(#REF!=20,1,0)</f>
        <v>#REF!</v>
      </c>
      <c r="BH11" s="14" t="e">
        <f>IF(#REF!&gt;20,0,0)</f>
        <v>#REF!</v>
      </c>
      <c r="BI11" s="14" t="e">
        <f>IF(#REF!="сх",0,0)</f>
        <v>#REF!</v>
      </c>
      <c r="BJ11" s="14" t="e">
        <f>SUM(AN11:BH11)</f>
        <v>#REF!</v>
      </c>
      <c r="BK11" s="14" t="e">
        <f>IF(#REF!=1,45,0)</f>
        <v>#REF!</v>
      </c>
      <c r="BL11" s="14" t="e">
        <f>IF(#REF!=2,42,0)</f>
        <v>#REF!</v>
      </c>
      <c r="BM11" s="14" t="e">
        <f>IF(#REF!=3,40,0)</f>
        <v>#REF!</v>
      </c>
      <c r="BN11" s="14" t="e">
        <f>IF(#REF!=4,38,0)</f>
        <v>#REF!</v>
      </c>
      <c r="BO11" s="14" t="e">
        <f>IF(#REF!=5,36,0)</f>
        <v>#REF!</v>
      </c>
      <c r="BP11" s="14" t="e">
        <f>IF(#REF!=6,35,0)</f>
        <v>#REF!</v>
      </c>
      <c r="BQ11" s="14" t="e">
        <f>IF(#REF!=7,34,0)</f>
        <v>#REF!</v>
      </c>
      <c r="BR11" s="14" t="e">
        <f>IF(#REF!=8,33,0)</f>
        <v>#REF!</v>
      </c>
      <c r="BS11" s="14" t="e">
        <f>IF(#REF!=9,32,0)</f>
        <v>#REF!</v>
      </c>
      <c r="BT11" s="14" t="e">
        <f>IF(#REF!=10,31,0)</f>
        <v>#REF!</v>
      </c>
      <c r="BU11" s="14" t="e">
        <f>IF(#REF!=11,30,0)</f>
        <v>#REF!</v>
      </c>
      <c r="BV11" s="14" t="e">
        <f>IF(#REF!=12,29,0)</f>
        <v>#REF!</v>
      </c>
      <c r="BW11" s="14" t="e">
        <f>IF(#REF!=13,28,0)</f>
        <v>#REF!</v>
      </c>
      <c r="BX11" s="14" t="e">
        <f>IF(#REF!=14,27,0)</f>
        <v>#REF!</v>
      </c>
      <c r="BY11" s="14" t="e">
        <f>IF(#REF!=15,26,0)</f>
        <v>#REF!</v>
      </c>
      <c r="BZ11" s="14" t="e">
        <f>IF(#REF!=16,25,0)</f>
        <v>#REF!</v>
      </c>
      <c r="CA11" s="14" t="e">
        <f>IF(#REF!=17,24,0)</f>
        <v>#REF!</v>
      </c>
      <c r="CB11" s="14" t="e">
        <f>IF(#REF!=18,23,0)</f>
        <v>#REF!</v>
      </c>
      <c r="CC11" s="14" t="e">
        <f>IF(#REF!=19,22,0)</f>
        <v>#REF!</v>
      </c>
      <c r="CD11" s="14" t="e">
        <f>IF(#REF!=20,21,0)</f>
        <v>#REF!</v>
      </c>
      <c r="CE11" s="14" t="e">
        <f>IF(#REF!=21,20,0)</f>
        <v>#REF!</v>
      </c>
      <c r="CF11" s="14" t="e">
        <f>IF(#REF!=22,19,0)</f>
        <v>#REF!</v>
      </c>
      <c r="CG11" s="14" t="e">
        <f>IF(#REF!=23,18,0)</f>
        <v>#REF!</v>
      </c>
      <c r="CH11" s="14" t="e">
        <f>IF(#REF!=24,17,0)</f>
        <v>#REF!</v>
      </c>
      <c r="CI11" s="14" t="e">
        <f>IF(#REF!=25,16,0)</f>
        <v>#REF!</v>
      </c>
      <c r="CJ11" s="14" t="e">
        <f>IF(#REF!=26,15,0)</f>
        <v>#REF!</v>
      </c>
      <c r="CK11" s="14" t="e">
        <f>IF(#REF!=27,14,0)</f>
        <v>#REF!</v>
      </c>
      <c r="CL11" s="14" t="e">
        <f>IF(#REF!=28,13,0)</f>
        <v>#REF!</v>
      </c>
      <c r="CM11" s="14" t="e">
        <f>IF(#REF!=29,12,0)</f>
        <v>#REF!</v>
      </c>
      <c r="CN11" s="14" t="e">
        <f>IF(#REF!=30,11,0)</f>
        <v>#REF!</v>
      </c>
      <c r="CO11" s="14" t="e">
        <f>IF(#REF!=31,10,0)</f>
        <v>#REF!</v>
      </c>
      <c r="CP11" s="14" t="e">
        <f>IF(#REF!=32,9,0)</f>
        <v>#REF!</v>
      </c>
      <c r="CQ11" s="14" t="e">
        <f>IF(#REF!=33,8,0)</f>
        <v>#REF!</v>
      </c>
      <c r="CR11" s="14" t="e">
        <f>IF(#REF!=34,7,0)</f>
        <v>#REF!</v>
      </c>
      <c r="CS11" s="14" t="e">
        <f>IF(#REF!=35,6,0)</f>
        <v>#REF!</v>
      </c>
      <c r="CT11" s="14" t="e">
        <f>IF(#REF!=36,5,0)</f>
        <v>#REF!</v>
      </c>
      <c r="CU11" s="14" t="e">
        <f>IF(#REF!=37,4,0)</f>
        <v>#REF!</v>
      </c>
      <c r="CV11" s="14" t="e">
        <f>IF(#REF!=38,3,0)</f>
        <v>#REF!</v>
      </c>
      <c r="CW11" s="14" t="e">
        <f>IF(#REF!=39,2,0)</f>
        <v>#REF!</v>
      </c>
      <c r="CX11" s="14" t="e">
        <f>IF(#REF!=40,1,0)</f>
        <v>#REF!</v>
      </c>
      <c r="CY11" s="14" t="e">
        <f>IF(#REF!&gt;20,0,0)</f>
        <v>#REF!</v>
      </c>
      <c r="CZ11" s="14" t="e">
        <f>IF(#REF!="сх",0,0)</f>
        <v>#REF!</v>
      </c>
      <c r="DA11" s="14" t="e">
        <f>SUM(BK11:CZ11)</f>
        <v>#REF!</v>
      </c>
      <c r="DB11" s="14" t="e">
        <f>IF(#REF!=1,45,0)</f>
        <v>#REF!</v>
      </c>
      <c r="DC11" s="14" t="e">
        <f>IF(#REF!=2,42,0)</f>
        <v>#REF!</v>
      </c>
      <c r="DD11" s="14" t="e">
        <f>IF(#REF!=3,40,0)</f>
        <v>#REF!</v>
      </c>
      <c r="DE11" s="14" t="e">
        <f>IF(#REF!=4,38,0)</f>
        <v>#REF!</v>
      </c>
      <c r="DF11" s="14" t="e">
        <f>IF(#REF!=5,36,0)</f>
        <v>#REF!</v>
      </c>
      <c r="DG11" s="14" t="e">
        <f>IF(#REF!=6,35,0)</f>
        <v>#REF!</v>
      </c>
      <c r="DH11" s="14" t="e">
        <f>IF(#REF!=7,34,0)</f>
        <v>#REF!</v>
      </c>
      <c r="DI11" s="14" t="e">
        <f>IF(#REF!=8,33,0)</f>
        <v>#REF!</v>
      </c>
      <c r="DJ11" s="14" t="e">
        <f>IF(#REF!=9,32,0)</f>
        <v>#REF!</v>
      </c>
      <c r="DK11" s="14" t="e">
        <f>IF(#REF!=10,31,0)</f>
        <v>#REF!</v>
      </c>
      <c r="DL11" s="14" t="e">
        <f>IF(#REF!=11,30,0)</f>
        <v>#REF!</v>
      </c>
      <c r="DM11" s="14" t="e">
        <f>IF(#REF!=12,29,0)</f>
        <v>#REF!</v>
      </c>
      <c r="DN11" s="14" t="e">
        <f>IF(#REF!=13,28,0)</f>
        <v>#REF!</v>
      </c>
      <c r="DO11" s="14" t="e">
        <f>IF(#REF!=14,27,0)</f>
        <v>#REF!</v>
      </c>
      <c r="DP11" s="14" t="e">
        <f>IF(#REF!=15,26,0)</f>
        <v>#REF!</v>
      </c>
      <c r="DQ11" s="14" t="e">
        <f>IF(#REF!=16,25,0)</f>
        <v>#REF!</v>
      </c>
      <c r="DR11" s="14" t="e">
        <f>IF(#REF!=17,24,0)</f>
        <v>#REF!</v>
      </c>
      <c r="DS11" s="14" t="e">
        <f>IF(#REF!=18,23,0)</f>
        <v>#REF!</v>
      </c>
      <c r="DT11" s="14" t="e">
        <f>IF(#REF!=19,22,0)</f>
        <v>#REF!</v>
      </c>
      <c r="DU11" s="14" t="e">
        <f>IF(#REF!=20,21,0)</f>
        <v>#REF!</v>
      </c>
      <c r="DV11" s="14" t="e">
        <f>IF(#REF!=21,20,0)</f>
        <v>#REF!</v>
      </c>
      <c r="DW11" s="14" t="e">
        <f>IF(#REF!=22,19,0)</f>
        <v>#REF!</v>
      </c>
      <c r="DX11" s="14" t="e">
        <f>IF(#REF!=23,18,0)</f>
        <v>#REF!</v>
      </c>
      <c r="DY11" s="14" t="e">
        <f>IF(#REF!=24,17,0)</f>
        <v>#REF!</v>
      </c>
      <c r="DZ11" s="14" t="e">
        <f>IF(#REF!=25,16,0)</f>
        <v>#REF!</v>
      </c>
      <c r="EA11" s="14" t="e">
        <f>IF(#REF!=26,15,0)</f>
        <v>#REF!</v>
      </c>
      <c r="EB11" s="14" t="e">
        <f>IF(#REF!=27,14,0)</f>
        <v>#REF!</v>
      </c>
      <c r="EC11" s="14" t="e">
        <f>IF(#REF!=28,13,0)</f>
        <v>#REF!</v>
      </c>
      <c r="ED11" s="14" t="e">
        <f>IF(#REF!=29,12,0)</f>
        <v>#REF!</v>
      </c>
      <c r="EE11" s="14" t="e">
        <f>IF(#REF!=30,11,0)</f>
        <v>#REF!</v>
      </c>
      <c r="EF11" s="14" t="e">
        <f>IF(#REF!=31,10,0)</f>
        <v>#REF!</v>
      </c>
      <c r="EG11" s="14" t="e">
        <f>IF(#REF!=32,9,0)</f>
        <v>#REF!</v>
      </c>
      <c r="EH11" s="14" t="e">
        <f>IF(#REF!=33,8,0)</f>
        <v>#REF!</v>
      </c>
      <c r="EI11" s="14" t="e">
        <f>IF(#REF!=34,7,0)</f>
        <v>#REF!</v>
      </c>
      <c r="EJ11" s="14" t="e">
        <f>IF(#REF!=35,6,0)</f>
        <v>#REF!</v>
      </c>
      <c r="EK11" s="14" t="e">
        <f>IF(#REF!=36,5,0)</f>
        <v>#REF!</v>
      </c>
      <c r="EL11" s="14" t="e">
        <f>IF(#REF!=37,4,0)</f>
        <v>#REF!</v>
      </c>
      <c r="EM11" s="14" t="e">
        <f>IF(#REF!=38,3,0)</f>
        <v>#REF!</v>
      </c>
      <c r="EN11" s="14" t="e">
        <f>IF(#REF!=39,2,0)</f>
        <v>#REF!</v>
      </c>
      <c r="EO11" s="14" t="e">
        <f>IF(#REF!=40,1,0)</f>
        <v>#REF!</v>
      </c>
      <c r="EP11" s="14" t="e">
        <f>IF(#REF!&gt;20,0,0)</f>
        <v>#REF!</v>
      </c>
      <c r="EQ11" s="14" t="e">
        <f>IF(#REF!="сх",0,0)</f>
        <v>#REF!</v>
      </c>
      <c r="ER11" s="14" t="e">
        <f>SUM(DB11:EQ11)</f>
        <v>#REF!</v>
      </c>
      <c r="ES11" s="14"/>
      <c r="ET11" s="14" t="e">
        <f>IF(#REF!="сх","ноль",IF(#REF!&gt;0,#REF!,"Ноль"))</f>
        <v>#REF!</v>
      </c>
      <c r="EU11" s="14" t="e">
        <f>IF(#REF!="сх","ноль",IF(#REF!&gt;0,#REF!,"Ноль"))</f>
        <v>#REF!</v>
      </c>
      <c r="EV11" s="14"/>
      <c r="EW11" s="14" t="e">
        <f>MIN(ET11,EU11)</f>
        <v>#REF!</v>
      </c>
      <c r="EX11" s="14" t="e">
        <f>IF(#REF!=#REF!,IF(#REF!&lt;#REF!,#REF!,FB11),#REF!)</f>
        <v>#REF!</v>
      </c>
      <c r="EY11" s="14" t="e">
        <f>IF(#REF!=#REF!,IF(#REF!&lt;#REF!,0,1))</f>
        <v>#REF!</v>
      </c>
      <c r="EZ11" s="14" t="e">
        <f>IF(AND(EW11&gt;=21,EW11&lt;&gt;0),EW11,IF(#REF!&lt;#REF!,"СТОП",EX11+EY11))</f>
        <v>#REF!</v>
      </c>
      <c r="FA11" s="14"/>
      <c r="FB11" s="14">
        <v>15</v>
      </c>
      <c r="FC11" s="14">
        <v>16</v>
      </c>
      <c r="FD11" s="14"/>
      <c r="FE11" s="16" t="e">
        <f>IF(#REF!=1,25,0)</f>
        <v>#REF!</v>
      </c>
      <c r="FF11" s="16" t="e">
        <f>IF(#REF!=2,22,0)</f>
        <v>#REF!</v>
      </c>
      <c r="FG11" s="16" t="e">
        <f>IF(#REF!=3,20,0)</f>
        <v>#REF!</v>
      </c>
      <c r="FH11" s="16" t="e">
        <f>IF(#REF!=4,18,0)</f>
        <v>#REF!</v>
      </c>
      <c r="FI11" s="16" t="e">
        <f>IF(#REF!=5,16,0)</f>
        <v>#REF!</v>
      </c>
      <c r="FJ11" s="16" t="e">
        <f>IF(#REF!=6,15,0)</f>
        <v>#REF!</v>
      </c>
      <c r="FK11" s="16" t="e">
        <f>IF(#REF!=7,14,0)</f>
        <v>#REF!</v>
      </c>
      <c r="FL11" s="16" t="e">
        <f>IF(#REF!=8,13,0)</f>
        <v>#REF!</v>
      </c>
      <c r="FM11" s="16" t="e">
        <f>IF(#REF!=9,12,0)</f>
        <v>#REF!</v>
      </c>
      <c r="FN11" s="16" t="e">
        <f>IF(#REF!=10,11,0)</f>
        <v>#REF!</v>
      </c>
      <c r="FO11" s="16" t="e">
        <f>IF(#REF!=11,10,0)</f>
        <v>#REF!</v>
      </c>
      <c r="FP11" s="16" t="e">
        <f>IF(#REF!=12,9,0)</f>
        <v>#REF!</v>
      </c>
      <c r="FQ11" s="16" t="e">
        <f>IF(#REF!=13,8,0)</f>
        <v>#REF!</v>
      </c>
      <c r="FR11" s="16" t="e">
        <f>IF(#REF!=14,7,0)</f>
        <v>#REF!</v>
      </c>
      <c r="FS11" s="16" t="e">
        <f>IF(#REF!=15,6,0)</f>
        <v>#REF!</v>
      </c>
      <c r="FT11" s="16" t="e">
        <f>IF(#REF!=16,5,0)</f>
        <v>#REF!</v>
      </c>
      <c r="FU11" s="16" t="e">
        <f>IF(#REF!=17,4,0)</f>
        <v>#REF!</v>
      </c>
      <c r="FV11" s="16" t="e">
        <f>IF(#REF!=18,3,0)</f>
        <v>#REF!</v>
      </c>
      <c r="FW11" s="16" t="e">
        <f>IF(#REF!=19,2,0)</f>
        <v>#REF!</v>
      </c>
      <c r="FX11" s="16" t="e">
        <f>IF(#REF!=20,1,0)</f>
        <v>#REF!</v>
      </c>
      <c r="FY11" s="16" t="e">
        <f>IF(#REF!&gt;20,0,0)</f>
        <v>#REF!</v>
      </c>
      <c r="FZ11" s="16" t="e">
        <f>IF(#REF!="сх",0,0)</f>
        <v>#REF!</v>
      </c>
      <c r="GA11" s="16" t="e">
        <f>SUM(FE11:FZ11)</f>
        <v>#REF!</v>
      </c>
      <c r="GB11" s="16" t="e">
        <f>IF(#REF!=1,25,0)</f>
        <v>#REF!</v>
      </c>
      <c r="GC11" s="16" t="e">
        <f>IF(#REF!=2,22,0)</f>
        <v>#REF!</v>
      </c>
      <c r="GD11" s="16" t="e">
        <f>IF(#REF!=3,20,0)</f>
        <v>#REF!</v>
      </c>
      <c r="GE11" s="16" t="e">
        <f>IF(#REF!=4,18,0)</f>
        <v>#REF!</v>
      </c>
      <c r="GF11" s="16" t="e">
        <f>IF(#REF!=5,16,0)</f>
        <v>#REF!</v>
      </c>
      <c r="GG11" s="16" t="e">
        <f>IF(#REF!=6,15,0)</f>
        <v>#REF!</v>
      </c>
      <c r="GH11" s="16" t="e">
        <f>IF(#REF!=7,14,0)</f>
        <v>#REF!</v>
      </c>
      <c r="GI11" s="16" t="e">
        <f>IF(#REF!=8,13,0)</f>
        <v>#REF!</v>
      </c>
      <c r="GJ11" s="16" t="e">
        <f>IF(#REF!=9,12,0)</f>
        <v>#REF!</v>
      </c>
      <c r="GK11" s="16" t="e">
        <f>IF(#REF!=10,11,0)</f>
        <v>#REF!</v>
      </c>
      <c r="GL11" s="16" t="e">
        <f>IF(#REF!=11,10,0)</f>
        <v>#REF!</v>
      </c>
      <c r="GM11" s="16" t="e">
        <f>IF(#REF!=12,9,0)</f>
        <v>#REF!</v>
      </c>
      <c r="GN11" s="16" t="e">
        <f>IF(#REF!=13,8,0)</f>
        <v>#REF!</v>
      </c>
      <c r="GO11" s="16" t="e">
        <f>IF(#REF!=14,7,0)</f>
        <v>#REF!</v>
      </c>
      <c r="GP11" s="16" t="e">
        <f>IF(#REF!=15,6,0)</f>
        <v>#REF!</v>
      </c>
      <c r="GQ11" s="16" t="e">
        <f>IF(#REF!=16,5,0)</f>
        <v>#REF!</v>
      </c>
      <c r="GR11" s="16" t="e">
        <f>IF(#REF!=17,4,0)</f>
        <v>#REF!</v>
      </c>
      <c r="GS11" s="16" t="e">
        <f>IF(#REF!=18,3,0)</f>
        <v>#REF!</v>
      </c>
      <c r="GT11" s="16" t="e">
        <f>IF(#REF!=19,2,0)</f>
        <v>#REF!</v>
      </c>
      <c r="GU11" s="16" t="e">
        <f>IF(#REF!=20,1,0)</f>
        <v>#REF!</v>
      </c>
      <c r="GV11" s="16" t="e">
        <f>IF(#REF!&gt;20,0,0)</f>
        <v>#REF!</v>
      </c>
      <c r="GW11" s="16" t="e">
        <f>IF(#REF!="сх",0,0)</f>
        <v>#REF!</v>
      </c>
      <c r="GX11" s="16" t="e">
        <f>SUM(GB11:GW11)</f>
        <v>#REF!</v>
      </c>
      <c r="GY11" s="16" t="e">
        <f>IF(#REF!=1,100,0)</f>
        <v>#REF!</v>
      </c>
      <c r="GZ11" s="16" t="e">
        <f>IF(#REF!=2,98,0)</f>
        <v>#REF!</v>
      </c>
      <c r="HA11" s="16" t="e">
        <f>IF(#REF!=3,95,0)</f>
        <v>#REF!</v>
      </c>
      <c r="HB11" s="16" t="e">
        <f>IF(#REF!=4,93,0)</f>
        <v>#REF!</v>
      </c>
      <c r="HC11" s="16" t="e">
        <f>IF(#REF!=5,90,0)</f>
        <v>#REF!</v>
      </c>
      <c r="HD11" s="16" t="e">
        <f>IF(#REF!=6,88,0)</f>
        <v>#REF!</v>
      </c>
      <c r="HE11" s="16" t="e">
        <f>IF(#REF!=7,85,0)</f>
        <v>#REF!</v>
      </c>
      <c r="HF11" s="16" t="e">
        <f>IF(#REF!=8,83,0)</f>
        <v>#REF!</v>
      </c>
      <c r="HG11" s="16" t="e">
        <f>IF(#REF!=9,80,0)</f>
        <v>#REF!</v>
      </c>
      <c r="HH11" s="16" t="e">
        <f>IF(#REF!=10,78,0)</f>
        <v>#REF!</v>
      </c>
      <c r="HI11" s="16" t="e">
        <f>IF(#REF!=11,75,0)</f>
        <v>#REF!</v>
      </c>
      <c r="HJ11" s="16" t="e">
        <f>IF(#REF!=12,73,0)</f>
        <v>#REF!</v>
      </c>
      <c r="HK11" s="16" t="e">
        <f>IF(#REF!=13,70,0)</f>
        <v>#REF!</v>
      </c>
      <c r="HL11" s="16" t="e">
        <f>IF(#REF!=14,68,0)</f>
        <v>#REF!</v>
      </c>
      <c r="HM11" s="16" t="e">
        <f>IF(#REF!=15,65,0)</f>
        <v>#REF!</v>
      </c>
      <c r="HN11" s="16" t="e">
        <f>IF(#REF!=16,63,0)</f>
        <v>#REF!</v>
      </c>
      <c r="HO11" s="16" t="e">
        <f>IF(#REF!=17,60,0)</f>
        <v>#REF!</v>
      </c>
      <c r="HP11" s="16" t="e">
        <f>IF(#REF!=18,58,0)</f>
        <v>#REF!</v>
      </c>
      <c r="HQ11" s="16" t="e">
        <f>IF(#REF!=19,55,0)</f>
        <v>#REF!</v>
      </c>
      <c r="HR11" s="16" t="e">
        <f>IF(#REF!=20,53,0)</f>
        <v>#REF!</v>
      </c>
      <c r="HS11" s="16" t="e">
        <f>IF(#REF!&gt;20,0,0)</f>
        <v>#REF!</v>
      </c>
      <c r="HT11" s="16" t="e">
        <f>IF(#REF!="сх",0,0)</f>
        <v>#REF!</v>
      </c>
      <c r="HU11" s="16" t="e">
        <f>SUM(GY11:HT11)</f>
        <v>#REF!</v>
      </c>
      <c r="HV11" s="16" t="e">
        <f>IF(#REF!=1,100,0)</f>
        <v>#REF!</v>
      </c>
      <c r="HW11" s="16" t="e">
        <f>IF(#REF!=2,98,0)</f>
        <v>#REF!</v>
      </c>
      <c r="HX11" s="16" t="e">
        <f>IF(#REF!=3,95,0)</f>
        <v>#REF!</v>
      </c>
      <c r="HY11" s="16" t="e">
        <f>IF(#REF!=4,93,0)</f>
        <v>#REF!</v>
      </c>
      <c r="HZ11" s="16" t="e">
        <f>IF(#REF!=5,90,0)</f>
        <v>#REF!</v>
      </c>
      <c r="IA11" s="16" t="e">
        <f>IF(#REF!=6,88,0)</f>
        <v>#REF!</v>
      </c>
      <c r="IB11" s="16" t="e">
        <f>IF(#REF!=7,85,0)</f>
        <v>#REF!</v>
      </c>
      <c r="IC11" s="16" t="e">
        <f>IF(#REF!=8,83,0)</f>
        <v>#REF!</v>
      </c>
      <c r="ID11" s="16" t="e">
        <f>IF(#REF!=9,80,0)</f>
        <v>#REF!</v>
      </c>
      <c r="IE11" s="16" t="e">
        <f>IF(#REF!=10,78,0)</f>
        <v>#REF!</v>
      </c>
      <c r="IF11" s="16" t="e">
        <f>IF(#REF!=11,75,0)</f>
        <v>#REF!</v>
      </c>
      <c r="IG11" s="16" t="e">
        <f>IF(#REF!=12,73,0)</f>
        <v>#REF!</v>
      </c>
      <c r="IH11" s="16" t="e">
        <f>IF(#REF!=13,70,0)</f>
        <v>#REF!</v>
      </c>
      <c r="II11" s="16" t="e">
        <f>IF(#REF!=14,68,0)</f>
        <v>#REF!</v>
      </c>
      <c r="IJ11" s="16" t="e">
        <f>IF(#REF!=15,65,0)</f>
        <v>#REF!</v>
      </c>
      <c r="IK11" s="16" t="e">
        <f>IF(#REF!=16,63,0)</f>
        <v>#REF!</v>
      </c>
      <c r="IL11" s="16" t="e">
        <f>IF(#REF!=17,60,0)</f>
        <v>#REF!</v>
      </c>
      <c r="IM11" s="16" t="e">
        <f>IF(#REF!=18,58,0)</f>
        <v>#REF!</v>
      </c>
      <c r="IN11" s="16" t="e">
        <f>IF(#REF!=19,55,0)</f>
        <v>#REF!</v>
      </c>
      <c r="IO11" s="16" t="e">
        <f>IF(#REF!=20,53,0)</f>
        <v>#REF!</v>
      </c>
      <c r="IP11" s="16" t="e">
        <f>IF(#REF!&gt;20,0,0)</f>
        <v>#REF!</v>
      </c>
      <c r="IQ11" s="16" t="e">
        <f>IF(#REF!="сх",0,0)</f>
        <v>#REF!</v>
      </c>
      <c r="IR11" s="16" t="e">
        <f>SUM(HV11:IQ11)</f>
        <v>#REF!</v>
      </c>
      <c r="IS11" s="14"/>
      <c r="IT11" s="14"/>
      <c r="IU11" s="14"/>
      <c r="IV11" s="14"/>
    </row>
    <row r="12" spans="1:256" s="17" customFormat="1" ht="211.5">
      <c r="A12" s="79">
        <v>2</v>
      </c>
      <c r="B12" s="80">
        <v>54</v>
      </c>
      <c r="C12" s="81" t="s">
        <v>98</v>
      </c>
      <c r="D12" s="82" t="s">
        <v>99</v>
      </c>
      <c r="E12" s="83" t="s">
        <v>100</v>
      </c>
      <c r="F12" s="91" t="s">
        <v>64</v>
      </c>
      <c r="G12" s="81" t="s">
        <v>101</v>
      </c>
      <c r="H12" s="80" t="s">
        <v>71</v>
      </c>
      <c r="I12" s="104" t="s">
        <v>1</v>
      </c>
      <c r="J12" s="89">
        <v>0</v>
      </c>
      <c r="K12" s="104">
        <v>2</v>
      </c>
      <c r="L12" s="113">
        <f>LOOKUP(K12,{1,2,3,4,5,6,7,8,9,10,11,12,13,14,15,16,17,18,19,20,21},{25,22,20,18,16,15,14,13,12,11,10,9,8,7,6,5,4,3,2,1,0})</f>
        <v>22</v>
      </c>
      <c r="M12" s="87">
        <f t="shared" si="0"/>
        <v>22</v>
      </c>
      <c r="N12" s="13" t="e">
        <f>#REF!+#REF!</f>
        <v>#REF!</v>
      </c>
      <c r="O12" s="14"/>
      <c r="P12" s="15"/>
      <c r="Q12" s="14">
        <f>IF(J20=1,25,0)</f>
        <v>0</v>
      </c>
      <c r="R12" s="14">
        <f>IF(J20=2,22,0)</f>
        <v>0</v>
      </c>
      <c r="S12" s="14">
        <f>IF(J20=3,20,0)</f>
        <v>0</v>
      </c>
      <c r="T12" s="14">
        <f>IF(J20=4,18,0)</f>
        <v>0</v>
      </c>
      <c r="U12" s="14">
        <f>IF(J20=5,16,0)</f>
        <v>0</v>
      </c>
      <c r="V12" s="14">
        <f>IF(J20=6,15,0)</f>
        <v>0</v>
      </c>
      <c r="W12" s="14">
        <f>IF(J20=7,14,0)</f>
        <v>0</v>
      </c>
      <c r="X12" s="14">
        <f>IF(J20=8,13,0)</f>
        <v>0</v>
      </c>
      <c r="Y12" s="14">
        <f>IF(J20=9,12,0)</f>
        <v>0</v>
      </c>
      <c r="Z12" s="14">
        <f>IF(J20=10,11,0)</f>
        <v>0</v>
      </c>
      <c r="AA12" s="14">
        <f>IF(J20=11,10,0)</f>
        <v>0</v>
      </c>
      <c r="AB12" s="14">
        <f>IF(J20=12,9,0)</f>
        <v>0</v>
      </c>
      <c r="AC12" s="14">
        <f>IF(J20=13,8,0)</f>
        <v>0</v>
      </c>
      <c r="AD12" s="14">
        <f>IF(J20=14,7,0)</f>
        <v>0</v>
      </c>
      <c r="AE12" s="14">
        <f>IF(J20=15,6,0)</f>
        <v>0</v>
      </c>
      <c r="AF12" s="14">
        <f>IF(J20=16,5,0)</f>
        <v>0</v>
      </c>
      <c r="AG12" s="14">
        <f>IF(J20=17,4,0)</f>
        <v>0</v>
      </c>
      <c r="AH12" s="14">
        <f>IF(J20=18,3,0)</f>
        <v>0</v>
      </c>
      <c r="AI12" s="14">
        <f>IF(J20=19,2,0)</f>
        <v>0</v>
      </c>
      <c r="AJ12" s="14">
        <f>IF(J20=20,1,0)</f>
        <v>0</v>
      </c>
      <c r="AK12" s="14">
        <f>IF(J20&gt;20,0,0)</f>
        <v>0</v>
      </c>
      <c r="AL12" s="14">
        <f>IF(J20="сх",0,0)</f>
        <v>0</v>
      </c>
      <c r="AM12" s="14">
        <f>SUM(Q12:AK12)</f>
        <v>0</v>
      </c>
      <c r="AN12" s="14">
        <f>IF(L20=1,25,0)</f>
        <v>0</v>
      </c>
      <c r="AO12" s="14">
        <f>IF(L20=2,22,0)</f>
        <v>0</v>
      </c>
      <c r="AP12" s="14">
        <f>IF(L20=3,20,0)</f>
        <v>0</v>
      </c>
      <c r="AQ12" s="14">
        <f>IF(L20=4,18,0)</f>
        <v>0</v>
      </c>
      <c r="AR12" s="14">
        <f>IF(L20=5,16,0)</f>
        <v>0</v>
      </c>
      <c r="AS12" s="14">
        <f>IF(L20=6,15,0)</f>
        <v>0</v>
      </c>
      <c r="AT12" s="14">
        <f>IF(L20=7,14,0)</f>
        <v>0</v>
      </c>
      <c r="AU12" s="14">
        <f>IF(L20=8,13,0)</f>
        <v>0</v>
      </c>
      <c r="AV12" s="14">
        <f>IF(L20=9,12,0)</f>
        <v>0</v>
      </c>
      <c r="AW12" s="14">
        <f>IF(L20=10,11,0)</f>
        <v>0</v>
      </c>
      <c r="AX12" s="14">
        <f>IF(L20=11,10,0)</f>
        <v>0</v>
      </c>
      <c r="AY12" s="14">
        <f>IF(L20=12,9,0)</f>
        <v>0</v>
      </c>
      <c r="AZ12" s="14">
        <f>IF(L20=13,8,0)</f>
        <v>0</v>
      </c>
      <c r="BA12" s="14">
        <f>IF(L20=14,7,0)</f>
        <v>0</v>
      </c>
      <c r="BB12" s="14">
        <f>IF(L20=15,6,0)</f>
        <v>0</v>
      </c>
      <c r="BC12" s="14">
        <f>IF(L20=16,5,0)</f>
        <v>0</v>
      </c>
      <c r="BD12" s="14">
        <f>IF(L20=17,4,0)</f>
        <v>0</v>
      </c>
      <c r="BE12" s="14">
        <f>IF(L20=18,3,0)</f>
        <v>0</v>
      </c>
      <c r="BF12" s="14">
        <f>IF(L20=19,2,0)</f>
        <v>0</v>
      </c>
      <c r="BG12" s="14">
        <f>IF(L20=20,1,0)</f>
        <v>0</v>
      </c>
      <c r="BH12" s="14">
        <f>IF(L20&gt;20,0,0)</f>
        <v>0</v>
      </c>
      <c r="BI12" s="14">
        <f>IF(L20="сх",0,0)</f>
        <v>0</v>
      </c>
      <c r="BJ12" s="14">
        <f>SUM(AN12:BH12)</f>
        <v>0</v>
      </c>
      <c r="BK12" s="14">
        <f>IF(J20=1,45,0)</f>
        <v>0</v>
      </c>
      <c r="BL12" s="14">
        <f>IF(J20=2,42,0)</f>
        <v>0</v>
      </c>
      <c r="BM12" s="14">
        <f>IF(J20=3,40,0)</f>
        <v>0</v>
      </c>
      <c r="BN12" s="14">
        <f>IF(J20=4,38,0)</f>
        <v>0</v>
      </c>
      <c r="BO12" s="14">
        <f>IF(J20=5,36,0)</f>
        <v>0</v>
      </c>
      <c r="BP12" s="14">
        <f>IF(J20=6,35,0)</f>
        <v>0</v>
      </c>
      <c r="BQ12" s="14">
        <f>IF(J20=7,34,0)</f>
        <v>0</v>
      </c>
      <c r="BR12" s="14">
        <f>IF(J20=8,33,0)</f>
        <v>0</v>
      </c>
      <c r="BS12" s="14">
        <f>IF(J20=9,32,0)</f>
        <v>0</v>
      </c>
      <c r="BT12" s="14">
        <f>IF(J20=10,31,0)</f>
        <v>0</v>
      </c>
      <c r="BU12" s="14">
        <f>IF(J20=11,30,0)</f>
        <v>0</v>
      </c>
      <c r="BV12" s="14">
        <f>IF(J20=12,29,0)</f>
        <v>0</v>
      </c>
      <c r="BW12" s="14">
        <f>IF(J20=13,28,0)</f>
        <v>0</v>
      </c>
      <c r="BX12" s="14">
        <f>IF(J20=14,27,0)</f>
        <v>0</v>
      </c>
      <c r="BY12" s="14">
        <f>IF(J20=15,26,0)</f>
        <v>0</v>
      </c>
      <c r="BZ12" s="14">
        <f>IF(J20=16,25,0)</f>
        <v>0</v>
      </c>
      <c r="CA12" s="14">
        <f>IF(J20=17,24,0)</f>
        <v>0</v>
      </c>
      <c r="CB12" s="14">
        <f>IF(J20=18,23,0)</f>
        <v>0</v>
      </c>
      <c r="CC12" s="14">
        <f>IF(J20=19,22,0)</f>
        <v>0</v>
      </c>
      <c r="CD12" s="14">
        <f>IF(J20=20,21,0)</f>
        <v>0</v>
      </c>
      <c r="CE12" s="14">
        <f>IF(J20=21,20,0)</f>
        <v>0</v>
      </c>
      <c r="CF12" s="14">
        <f>IF(J20=22,19,0)</f>
        <v>0</v>
      </c>
      <c r="CG12" s="14">
        <f>IF(J20=23,18,0)</f>
        <v>0</v>
      </c>
      <c r="CH12" s="14">
        <f>IF(J20=24,17,0)</f>
        <v>0</v>
      </c>
      <c r="CI12" s="14">
        <f>IF(J20=25,16,0)</f>
        <v>0</v>
      </c>
      <c r="CJ12" s="14">
        <f>IF(J20=26,15,0)</f>
        <v>0</v>
      </c>
      <c r="CK12" s="14">
        <f>IF(J20=27,14,0)</f>
        <v>0</v>
      </c>
      <c r="CL12" s="14">
        <f>IF(J20=28,13,0)</f>
        <v>0</v>
      </c>
      <c r="CM12" s="14">
        <f>IF(J20=29,12,0)</f>
        <v>0</v>
      </c>
      <c r="CN12" s="14">
        <f>IF(J20=30,11,0)</f>
        <v>0</v>
      </c>
      <c r="CO12" s="14">
        <f>IF(J20=31,10,0)</f>
        <v>0</v>
      </c>
      <c r="CP12" s="14">
        <f>IF(J20=32,9,0)</f>
        <v>0</v>
      </c>
      <c r="CQ12" s="14">
        <f>IF(J20=33,8,0)</f>
        <v>0</v>
      </c>
      <c r="CR12" s="14">
        <f>IF(J20=34,7,0)</f>
        <v>0</v>
      </c>
      <c r="CS12" s="14">
        <f>IF(J20=35,6,0)</f>
        <v>0</v>
      </c>
      <c r="CT12" s="14">
        <f>IF(J20=36,5,0)</f>
        <v>0</v>
      </c>
      <c r="CU12" s="14">
        <f>IF(J20=37,4,0)</f>
        <v>0</v>
      </c>
      <c r="CV12" s="14">
        <f>IF(J20=38,3,0)</f>
        <v>0</v>
      </c>
      <c r="CW12" s="14">
        <f>IF(J20=39,2,0)</f>
        <v>0</v>
      </c>
      <c r="CX12" s="14">
        <f>IF(J20=40,1,0)</f>
        <v>0</v>
      </c>
      <c r="CY12" s="14">
        <f>IF(J20&gt;20,0,0)</f>
        <v>0</v>
      </c>
      <c r="CZ12" s="14">
        <f>IF(J20="сх",0,0)</f>
        <v>0</v>
      </c>
      <c r="DA12" s="14">
        <f>SUM(BK12:CZ12)</f>
        <v>0</v>
      </c>
      <c r="DB12" s="14">
        <f>IF(L20=1,45,0)</f>
        <v>0</v>
      </c>
      <c r="DC12" s="14">
        <f>IF(L20=2,42,0)</f>
        <v>0</v>
      </c>
      <c r="DD12" s="14">
        <f>IF(L20=3,40,0)</f>
        <v>0</v>
      </c>
      <c r="DE12" s="14">
        <f>IF(L20=4,38,0)</f>
        <v>0</v>
      </c>
      <c r="DF12" s="14">
        <f>IF(L20=5,36,0)</f>
        <v>0</v>
      </c>
      <c r="DG12" s="14">
        <f>IF(L20=6,35,0)</f>
        <v>0</v>
      </c>
      <c r="DH12" s="14">
        <f>IF(L20=7,34,0)</f>
        <v>0</v>
      </c>
      <c r="DI12" s="14">
        <f>IF(L20=8,33,0)</f>
        <v>0</v>
      </c>
      <c r="DJ12" s="14">
        <f>IF(L20=9,32,0)</f>
        <v>0</v>
      </c>
      <c r="DK12" s="14">
        <f>IF(L20=10,31,0)</f>
        <v>0</v>
      </c>
      <c r="DL12" s="14">
        <f>IF(L20=11,30,0)</f>
        <v>0</v>
      </c>
      <c r="DM12" s="14">
        <f>IF(L20=12,29,0)</f>
        <v>0</v>
      </c>
      <c r="DN12" s="14">
        <f>IF(L20=13,28,0)</f>
        <v>0</v>
      </c>
      <c r="DO12" s="14">
        <f>IF(L20=14,27,0)</f>
        <v>0</v>
      </c>
      <c r="DP12" s="14">
        <f>IF(L20=15,26,0)</f>
        <v>0</v>
      </c>
      <c r="DQ12" s="14">
        <f>IF(L20=16,25,0)</f>
        <v>0</v>
      </c>
      <c r="DR12" s="14">
        <f>IF(L20=17,24,0)</f>
        <v>0</v>
      </c>
      <c r="DS12" s="14">
        <f>IF(L20=18,23,0)</f>
        <v>0</v>
      </c>
      <c r="DT12" s="14">
        <f>IF(L20=19,22,0)</f>
        <v>0</v>
      </c>
      <c r="DU12" s="14">
        <f>IF(L20=20,21,0)</f>
        <v>0</v>
      </c>
      <c r="DV12" s="14">
        <f>IF(L20=21,20,0)</f>
        <v>0</v>
      </c>
      <c r="DW12" s="14">
        <f>IF(L20=22,19,0)</f>
        <v>0</v>
      </c>
      <c r="DX12" s="14">
        <f>IF(L20=23,18,0)</f>
        <v>0</v>
      </c>
      <c r="DY12" s="14">
        <f>IF(L20=24,17,0)</f>
        <v>0</v>
      </c>
      <c r="DZ12" s="14">
        <f>IF(L20=25,16,0)</f>
        <v>0</v>
      </c>
      <c r="EA12" s="14">
        <f>IF(L20=26,15,0)</f>
        <v>0</v>
      </c>
      <c r="EB12" s="14">
        <f>IF(L20=27,14,0)</f>
        <v>0</v>
      </c>
      <c r="EC12" s="14">
        <f>IF(L20=28,13,0)</f>
        <v>0</v>
      </c>
      <c r="ED12" s="14">
        <f>IF(L20=29,12,0)</f>
        <v>0</v>
      </c>
      <c r="EE12" s="14">
        <f>IF(L20=30,11,0)</f>
        <v>0</v>
      </c>
      <c r="EF12" s="14">
        <f>IF(L20=31,10,0)</f>
        <v>0</v>
      </c>
      <c r="EG12" s="14">
        <f>IF(L20=32,9,0)</f>
        <v>0</v>
      </c>
      <c r="EH12" s="14">
        <f>IF(L20=33,8,0)</f>
        <v>0</v>
      </c>
      <c r="EI12" s="14">
        <f>IF(L20=34,7,0)</f>
        <v>0</v>
      </c>
      <c r="EJ12" s="14">
        <f>IF(L20=35,6,0)</f>
        <v>0</v>
      </c>
      <c r="EK12" s="14">
        <f>IF(L20=36,5,0)</f>
        <v>0</v>
      </c>
      <c r="EL12" s="14">
        <f>IF(L20=37,4,0)</f>
        <v>0</v>
      </c>
      <c r="EM12" s="14">
        <f>IF(L20=38,3,0)</f>
        <v>0</v>
      </c>
      <c r="EN12" s="14">
        <f>IF(L20=39,2,0)</f>
        <v>0</v>
      </c>
      <c r="EO12" s="14">
        <f>IF(L20=40,1,0)</f>
        <v>0</v>
      </c>
      <c r="EP12" s="14">
        <f>IF(L20&gt;20,0,0)</f>
        <v>0</v>
      </c>
      <c r="EQ12" s="14">
        <f>IF(L20="сх",0,0)</f>
        <v>0</v>
      </c>
      <c r="ER12" s="14">
        <f>SUM(DB12:EQ12)</f>
        <v>0</v>
      </c>
      <c r="ES12" s="14"/>
      <c r="ET12" s="14" t="str">
        <f>IF(J20="сх","ноль",IF(J20&gt;0,J20,"Ноль"))</f>
        <v>Ноль</v>
      </c>
      <c r="EU12" s="14" t="str">
        <f>IF(L20="сх","ноль",IF(L20&gt;0,L20,"Ноль"))</f>
        <v>Ноль</v>
      </c>
      <c r="EV12" s="14"/>
      <c r="EW12" s="14">
        <f>MIN(ET12,EU12)</f>
        <v>0</v>
      </c>
      <c r="EX12" s="14" t="e">
        <f>IF(M20=#REF!,IF(L20&lt;#REF!,#REF!,FB12),#REF!)</f>
        <v>#REF!</v>
      </c>
      <c r="EY12" s="14" t="e">
        <f>IF(M20=#REF!,IF(L20&lt;#REF!,0,1))</f>
        <v>#REF!</v>
      </c>
      <c r="EZ12" s="14" t="e">
        <f>IF(AND(EW12&gt;=21,EW12&lt;&gt;0),EW12,IF(M20&lt;#REF!,"СТОП",EX12+EY12))</f>
        <v>#REF!</v>
      </c>
      <c r="FA12" s="14"/>
      <c r="FB12" s="14">
        <v>15</v>
      </c>
      <c r="FC12" s="14">
        <v>16</v>
      </c>
      <c r="FD12" s="14"/>
      <c r="FE12" s="16">
        <f>IF(J20=1,25,0)</f>
        <v>0</v>
      </c>
      <c r="FF12" s="16">
        <f>IF(J20=2,22,0)</f>
        <v>0</v>
      </c>
      <c r="FG12" s="16">
        <f>IF(J20=3,20,0)</f>
        <v>0</v>
      </c>
      <c r="FH12" s="16">
        <f>IF(J20=4,18,0)</f>
        <v>0</v>
      </c>
      <c r="FI12" s="16">
        <f>IF(J20=5,16,0)</f>
        <v>0</v>
      </c>
      <c r="FJ12" s="16">
        <f>IF(J20=6,15,0)</f>
        <v>0</v>
      </c>
      <c r="FK12" s="16">
        <f>IF(J20=7,14,0)</f>
        <v>0</v>
      </c>
      <c r="FL12" s="16">
        <f>IF(J20=8,13,0)</f>
        <v>0</v>
      </c>
      <c r="FM12" s="16">
        <f>IF(J20=9,12,0)</f>
        <v>0</v>
      </c>
      <c r="FN12" s="16">
        <f>IF(J20=10,11,0)</f>
        <v>0</v>
      </c>
      <c r="FO12" s="16">
        <f>IF(J20=11,10,0)</f>
        <v>0</v>
      </c>
      <c r="FP12" s="16">
        <f>IF(J20=12,9,0)</f>
        <v>0</v>
      </c>
      <c r="FQ12" s="16">
        <f>IF(J20=13,8,0)</f>
        <v>0</v>
      </c>
      <c r="FR12" s="16">
        <f>IF(J20=14,7,0)</f>
        <v>0</v>
      </c>
      <c r="FS12" s="16">
        <f>IF(J20=15,6,0)</f>
        <v>0</v>
      </c>
      <c r="FT12" s="16">
        <f>IF(J20=16,5,0)</f>
        <v>0</v>
      </c>
      <c r="FU12" s="16">
        <f>IF(J20=17,4,0)</f>
        <v>0</v>
      </c>
      <c r="FV12" s="16">
        <f>IF(J20=18,3,0)</f>
        <v>0</v>
      </c>
      <c r="FW12" s="16">
        <f>IF(J20=19,2,0)</f>
        <v>0</v>
      </c>
      <c r="FX12" s="16">
        <f>IF(J20=20,1,0)</f>
        <v>0</v>
      </c>
      <c r="FY12" s="16">
        <f>IF(J20&gt;20,0,0)</f>
        <v>0</v>
      </c>
      <c r="FZ12" s="16">
        <f>IF(J20="сх",0,0)</f>
        <v>0</v>
      </c>
      <c r="GA12" s="16">
        <f>SUM(FE12:FZ12)</f>
        <v>0</v>
      </c>
      <c r="GB12" s="16">
        <f>IF(L20=1,25,0)</f>
        <v>0</v>
      </c>
      <c r="GC12" s="16">
        <f>IF(L20=2,22,0)</f>
        <v>0</v>
      </c>
      <c r="GD12" s="16">
        <f>IF(L20=3,20,0)</f>
        <v>0</v>
      </c>
      <c r="GE12" s="16">
        <f>IF(L20=4,18,0)</f>
        <v>0</v>
      </c>
      <c r="GF12" s="16">
        <f>IF(L20=5,16,0)</f>
        <v>0</v>
      </c>
      <c r="GG12" s="16">
        <f>IF(L20=6,15,0)</f>
        <v>0</v>
      </c>
      <c r="GH12" s="16">
        <f>IF(L20=7,14,0)</f>
        <v>0</v>
      </c>
      <c r="GI12" s="16">
        <f>IF(L20=8,13,0)</f>
        <v>0</v>
      </c>
      <c r="GJ12" s="16">
        <f>IF(L20=9,12,0)</f>
        <v>0</v>
      </c>
      <c r="GK12" s="16">
        <f>IF(L20=10,11,0)</f>
        <v>0</v>
      </c>
      <c r="GL12" s="16">
        <f>IF(L20=11,10,0)</f>
        <v>0</v>
      </c>
      <c r="GM12" s="16">
        <f>IF(L20=12,9,0)</f>
        <v>0</v>
      </c>
      <c r="GN12" s="16">
        <f>IF(L20=13,8,0)</f>
        <v>0</v>
      </c>
      <c r="GO12" s="16">
        <f>IF(L20=14,7,0)</f>
        <v>0</v>
      </c>
      <c r="GP12" s="16">
        <f>IF(L20=15,6,0)</f>
        <v>0</v>
      </c>
      <c r="GQ12" s="16">
        <f>IF(L20=16,5,0)</f>
        <v>0</v>
      </c>
      <c r="GR12" s="16">
        <f>IF(L20=17,4,0)</f>
        <v>0</v>
      </c>
      <c r="GS12" s="16">
        <f>IF(L20=18,3,0)</f>
        <v>0</v>
      </c>
      <c r="GT12" s="16">
        <f>IF(L20=19,2,0)</f>
        <v>0</v>
      </c>
      <c r="GU12" s="16">
        <f>IF(L20=20,1,0)</f>
        <v>0</v>
      </c>
      <c r="GV12" s="16">
        <f>IF(L20&gt;20,0,0)</f>
        <v>0</v>
      </c>
      <c r="GW12" s="16">
        <f>IF(L20="сх",0,0)</f>
        <v>0</v>
      </c>
      <c r="GX12" s="16">
        <f>SUM(GB12:GW12)</f>
        <v>0</v>
      </c>
      <c r="GY12" s="16">
        <f>IF(J20=1,100,0)</f>
        <v>0</v>
      </c>
      <c r="GZ12" s="16">
        <f>IF(J20=2,98,0)</f>
        <v>0</v>
      </c>
      <c r="HA12" s="16">
        <f>IF(J20=3,95,0)</f>
        <v>0</v>
      </c>
      <c r="HB12" s="16">
        <f>IF(J20=4,93,0)</f>
        <v>0</v>
      </c>
      <c r="HC12" s="16">
        <f>IF(J20=5,90,0)</f>
        <v>0</v>
      </c>
      <c r="HD12" s="16">
        <f>IF(J20=6,88,0)</f>
        <v>0</v>
      </c>
      <c r="HE12" s="16">
        <f>IF(J20=7,85,0)</f>
        <v>0</v>
      </c>
      <c r="HF12" s="16">
        <f>IF(J20=8,83,0)</f>
        <v>0</v>
      </c>
      <c r="HG12" s="16">
        <f>IF(J20=9,80,0)</f>
        <v>0</v>
      </c>
      <c r="HH12" s="16">
        <f>IF(J20=10,78,0)</f>
        <v>0</v>
      </c>
      <c r="HI12" s="16">
        <f>IF(J20=11,75,0)</f>
        <v>0</v>
      </c>
      <c r="HJ12" s="16">
        <f>IF(J20=12,73,0)</f>
        <v>0</v>
      </c>
      <c r="HK12" s="16">
        <f>IF(J20=13,70,0)</f>
        <v>0</v>
      </c>
      <c r="HL12" s="16">
        <f>IF(J20=14,68,0)</f>
        <v>0</v>
      </c>
      <c r="HM12" s="16">
        <f>IF(J20=15,65,0)</f>
        <v>0</v>
      </c>
      <c r="HN12" s="16">
        <f>IF(J20=16,63,0)</f>
        <v>0</v>
      </c>
      <c r="HO12" s="16">
        <f>IF(J20=17,60,0)</f>
        <v>0</v>
      </c>
      <c r="HP12" s="16">
        <f>IF(J20=18,58,0)</f>
        <v>0</v>
      </c>
      <c r="HQ12" s="16">
        <f>IF(J20=19,55,0)</f>
        <v>0</v>
      </c>
      <c r="HR12" s="16">
        <f>IF(J20=20,53,0)</f>
        <v>0</v>
      </c>
      <c r="HS12" s="16">
        <f>IF(J20&gt;20,0,0)</f>
        <v>0</v>
      </c>
      <c r="HT12" s="16">
        <f>IF(J20="сх",0,0)</f>
        <v>0</v>
      </c>
      <c r="HU12" s="16">
        <f>SUM(GY12:HT12)</f>
        <v>0</v>
      </c>
      <c r="HV12" s="16">
        <f>IF(L20=1,100,0)</f>
        <v>0</v>
      </c>
      <c r="HW12" s="16">
        <f>IF(L20=2,98,0)</f>
        <v>0</v>
      </c>
      <c r="HX12" s="16">
        <f>IF(L20=3,95,0)</f>
        <v>0</v>
      </c>
      <c r="HY12" s="16">
        <f>IF(L20=4,93,0)</f>
        <v>0</v>
      </c>
      <c r="HZ12" s="16">
        <f>IF(L20=5,90,0)</f>
        <v>0</v>
      </c>
      <c r="IA12" s="16">
        <f>IF(L20=6,88,0)</f>
        <v>0</v>
      </c>
      <c r="IB12" s="16">
        <f>IF(L20=7,85,0)</f>
        <v>0</v>
      </c>
      <c r="IC12" s="16">
        <f>IF(L20=8,83,0)</f>
        <v>0</v>
      </c>
      <c r="ID12" s="16">
        <f>IF(L20=9,80,0)</f>
        <v>0</v>
      </c>
      <c r="IE12" s="16">
        <f>IF(L20=10,78,0)</f>
        <v>0</v>
      </c>
      <c r="IF12" s="16">
        <f>IF(L20=11,75,0)</f>
        <v>0</v>
      </c>
      <c r="IG12" s="16">
        <f>IF(L20=12,73,0)</f>
        <v>0</v>
      </c>
      <c r="IH12" s="16">
        <f>IF(L20=13,70,0)</f>
        <v>0</v>
      </c>
      <c r="II12" s="16">
        <f>IF(L20=14,68,0)</f>
        <v>0</v>
      </c>
      <c r="IJ12" s="16">
        <f>IF(L20=15,65,0)</f>
        <v>0</v>
      </c>
      <c r="IK12" s="16">
        <f>IF(L20=16,63,0)</f>
        <v>0</v>
      </c>
      <c r="IL12" s="16">
        <f>IF(L20=17,60,0)</f>
        <v>0</v>
      </c>
      <c r="IM12" s="16">
        <f>IF(L20=18,58,0)</f>
        <v>0</v>
      </c>
      <c r="IN12" s="16">
        <f>IF(L20=19,55,0)</f>
        <v>0</v>
      </c>
      <c r="IO12" s="16">
        <f>IF(L20=20,53,0)</f>
        <v>0</v>
      </c>
      <c r="IP12" s="16">
        <f>IF(L20&gt;20,0,0)</f>
        <v>0</v>
      </c>
      <c r="IQ12" s="16">
        <f>IF(L20="сх",0,0)</f>
        <v>0</v>
      </c>
      <c r="IR12" s="16">
        <f>SUM(HV12:IQ12)</f>
        <v>0</v>
      </c>
      <c r="IS12" s="14"/>
      <c r="IT12" s="14"/>
      <c r="IU12" s="14"/>
      <c r="IV12" s="14"/>
    </row>
    <row r="13" spans="1:256" s="17" customFormat="1" ht="70.5">
      <c r="A13" s="79">
        <v>3</v>
      </c>
      <c r="B13" s="80">
        <v>149</v>
      </c>
      <c r="C13" s="81" t="s">
        <v>108</v>
      </c>
      <c r="D13" s="82" t="s">
        <v>99</v>
      </c>
      <c r="E13" s="83" t="s">
        <v>100</v>
      </c>
      <c r="F13" s="91" t="s">
        <v>61</v>
      </c>
      <c r="G13" s="81" t="s">
        <v>42</v>
      </c>
      <c r="H13" s="80" t="s">
        <v>39</v>
      </c>
      <c r="I13" s="104" t="s">
        <v>1</v>
      </c>
      <c r="J13" s="89">
        <v>0</v>
      </c>
      <c r="K13" s="104">
        <v>3</v>
      </c>
      <c r="L13" s="113">
        <f>LOOKUP(K13,{1,2,3,4,5,6,7,8,9,10,11,12,13,14,15,16,17,18,19,20,21},{25,22,20,18,16,15,14,13,12,11,10,9,8,7,6,5,4,3,2,1,0})</f>
        <v>20</v>
      </c>
      <c r="M13" s="87">
        <f t="shared" si="0"/>
        <v>20</v>
      </c>
      <c r="N13" s="13"/>
      <c r="O13" s="14"/>
      <c r="P13" s="15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/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  <c r="BX13" s="14"/>
      <c r="BY13" s="14"/>
      <c r="BZ13" s="14"/>
      <c r="CA13" s="14"/>
      <c r="CB13" s="14"/>
      <c r="CC13" s="14"/>
      <c r="CD13" s="14"/>
      <c r="CE13" s="14"/>
      <c r="CF13" s="14"/>
      <c r="CG13" s="14"/>
      <c r="CH13" s="14"/>
      <c r="CI13" s="14"/>
      <c r="CJ13" s="14"/>
      <c r="CK13" s="14"/>
      <c r="CL13" s="14"/>
      <c r="CM13" s="14"/>
      <c r="CN13" s="14"/>
      <c r="CO13" s="14"/>
      <c r="CP13" s="14"/>
      <c r="CQ13" s="14"/>
      <c r="CR13" s="14"/>
      <c r="CS13" s="14"/>
      <c r="CT13" s="14"/>
      <c r="CU13" s="14"/>
      <c r="CV13" s="14"/>
      <c r="CW13" s="14"/>
      <c r="CX13" s="14"/>
      <c r="CY13" s="14"/>
      <c r="CZ13" s="14"/>
      <c r="DA13" s="14"/>
      <c r="DB13" s="14"/>
      <c r="DC13" s="14"/>
      <c r="DD13" s="14"/>
      <c r="DE13" s="14"/>
      <c r="DF13" s="14"/>
      <c r="DG13" s="14"/>
      <c r="DH13" s="14"/>
      <c r="DI13" s="14"/>
      <c r="DJ13" s="14"/>
      <c r="DK13" s="14"/>
      <c r="DL13" s="14"/>
      <c r="DM13" s="14"/>
      <c r="DN13" s="14"/>
      <c r="DO13" s="14"/>
      <c r="DP13" s="14"/>
      <c r="DQ13" s="14"/>
      <c r="DR13" s="14"/>
      <c r="DS13" s="14"/>
      <c r="DT13" s="14"/>
      <c r="DU13" s="14"/>
      <c r="DV13" s="14"/>
      <c r="DW13" s="14"/>
      <c r="DX13" s="14"/>
      <c r="DY13" s="14"/>
      <c r="DZ13" s="14"/>
      <c r="EA13" s="14"/>
      <c r="EB13" s="14"/>
      <c r="EC13" s="14"/>
      <c r="ED13" s="14"/>
      <c r="EE13" s="14"/>
      <c r="EF13" s="14"/>
      <c r="EG13" s="14"/>
      <c r="EH13" s="14"/>
      <c r="EI13" s="14"/>
      <c r="EJ13" s="14"/>
      <c r="EK13" s="14"/>
      <c r="EL13" s="14"/>
      <c r="EM13" s="14"/>
      <c r="EN13" s="14"/>
      <c r="EO13" s="14"/>
      <c r="EP13" s="14"/>
      <c r="EQ13" s="14"/>
      <c r="ER13" s="14"/>
      <c r="ES13" s="14"/>
      <c r="ET13" s="14"/>
      <c r="EU13" s="14"/>
      <c r="EV13" s="14"/>
      <c r="EW13" s="14"/>
      <c r="EX13" s="14"/>
      <c r="EY13" s="14"/>
      <c r="EZ13" s="14"/>
      <c r="FA13" s="14"/>
      <c r="FB13" s="14"/>
      <c r="FC13" s="14"/>
      <c r="FD13" s="14"/>
      <c r="FE13" s="16"/>
      <c r="FF13" s="16"/>
      <c r="FG13" s="16"/>
      <c r="FH13" s="16"/>
      <c r="FI13" s="16"/>
      <c r="FJ13" s="16"/>
      <c r="FK13" s="16"/>
      <c r="FL13" s="16"/>
      <c r="FM13" s="16"/>
      <c r="FN13" s="16"/>
      <c r="FO13" s="16"/>
      <c r="FP13" s="16"/>
      <c r="FQ13" s="16"/>
      <c r="FR13" s="16"/>
      <c r="FS13" s="16"/>
      <c r="FT13" s="16"/>
      <c r="FU13" s="16"/>
      <c r="FV13" s="16"/>
      <c r="FW13" s="16"/>
      <c r="FX13" s="16"/>
      <c r="FY13" s="16"/>
      <c r="FZ13" s="16"/>
      <c r="GA13" s="16"/>
      <c r="GB13" s="16"/>
      <c r="GC13" s="16"/>
      <c r="GD13" s="16"/>
      <c r="GE13" s="16"/>
      <c r="GF13" s="16"/>
      <c r="GG13" s="16"/>
      <c r="GH13" s="16"/>
      <c r="GI13" s="16"/>
      <c r="GJ13" s="16"/>
      <c r="GK13" s="16"/>
      <c r="GL13" s="16"/>
      <c r="GM13" s="16"/>
      <c r="GN13" s="16"/>
      <c r="GO13" s="16"/>
      <c r="GP13" s="16"/>
      <c r="GQ13" s="16"/>
      <c r="GR13" s="16"/>
      <c r="GS13" s="16"/>
      <c r="GT13" s="16"/>
      <c r="GU13" s="16"/>
      <c r="GV13" s="16"/>
      <c r="GW13" s="16"/>
      <c r="GX13" s="16"/>
      <c r="GY13" s="16"/>
      <c r="GZ13" s="16"/>
      <c r="HA13" s="16"/>
      <c r="HB13" s="16"/>
      <c r="HC13" s="16"/>
      <c r="HD13" s="16"/>
      <c r="HE13" s="16"/>
      <c r="HF13" s="16"/>
      <c r="HG13" s="16"/>
      <c r="HH13" s="16"/>
      <c r="HI13" s="16"/>
      <c r="HJ13" s="16"/>
      <c r="HK13" s="16"/>
      <c r="HL13" s="16"/>
      <c r="HM13" s="16"/>
      <c r="HN13" s="16"/>
      <c r="HO13" s="16"/>
      <c r="HP13" s="16"/>
      <c r="HQ13" s="16"/>
      <c r="HR13" s="16"/>
      <c r="HS13" s="16"/>
      <c r="HT13" s="16"/>
      <c r="HU13" s="16"/>
      <c r="HV13" s="16"/>
      <c r="HW13" s="16"/>
      <c r="HX13" s="16"/>
      <c r="HY13" s="16"/>
      <c r="HZ13" s="16"/>
      <c r="IA13" s="16"/>
      <c r="IB13" s="16"/>
      <c r="IC13" s="16"/>
      <c r="ID13" s="16"/>
      <c r="IE13" s="16"/>
      <c r="IF13" s="16"/>
      <c r="IG13" s="16"/>
      <c r="IH13" s="16"/>
      <c r="II13" s="16"/>
      <c r="IJ13" s="16"/>
      <c r="IK13" s="16"/>
      <c r="IL13" s="16"/>
      <c r="IM13" s="16"/>
      <c r="IN13" s="16"/>
      <c r="IO13" s="16"/>
      <c r="IP13" s="16"/>
      <c r="IQ13" s="16"/>
      <c r="IR13" s="16"/>
      <c r="IS13" s="14"/>
      <c r="IT13" s="14"/>
      <c r="IU13" s="14"/>
      <c r="IV13" s="14"/>
    </row>
    <row r="14" spans="1:256" s="17" customFormat="1" ht="70.5">
      <c r="A14" s="79">
        <v>4</v>
      </c>
      <c r="B14" s="80">
        <v>150</v>
      </c>
      <c r="C14" s="81" t="s">
        <v>107</v>
      </c>
      <c r="D14" s="82" t="s">
        <v>99</v>
      </c>
      <c r="E14" s="83" t="s">
        <v>100</v>
      </c>
      <c r="F14" s="91" t="s">
        <v>61</v>
      </c>
      <c r="G14" s="81" t="s">
        <v>42</v>
      </c>
      <c r="H14" s="80" t="s">
        <v>39</v>
      </c>
      <c r="I14" s="104" t="s">
        <v>1</v>
      </c>
      <c r="J14" s="89">
        <v>0</v>
      </c>
      <c r="K14" s="104">
        <v>4</v>
      </c>
      <c r="L14" s="113">
        <f>LOOKUP(K14,{1,2,3,4,5,6,7,8,9,10,11,12,13,14,15,16,17,18,19,20,21},{25,22,20,18,16,15,14,13,12,11,10,9,8,7,6,5,4,3,2,1,0})</f>
        <v>18</v>
      </c>
      <c r="M14" s="87">
        <f t="shared" si="0"/>
        <v>18</v>
      </c>
      <c r="N14" s="13"/>
      <c r="O14" s="14"/>
      <c r="P14" s="15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  <c r="BI14" s="14"/>
      <c r="BJ14" s="14"/>
      <c r="BK14" s="14"/>
      <c r="BL14" s="14"/>
      <c r="BM14" s="14"/>
      <c r="BN14" s="14"/>
      <c r="BO14" s="14"/>
      <c r="BP14" s="14"/>
      <c r="BQ14" s="14"/>
      <c r="BR14" s="14"/>
      <c r="BS14" s="14"/>
      <c r="BT14" s="14"/>
      <c r="BU14" s="14"/>
      <c r="BV14" s="14"/>
      <c r="BW14" s="14"/>
      <c r="BX14" s="14"/>
      <c r="BY14" s="14"/>
      <c r="BZ14" s="14"/>
      <c r="CA14" s="14"/>
      <c r="CB14" s="14"/>
      <c r="CC14" s="14"/>
      <c r="CD14" s="14"/>
      <c r="CE14" s="14"/>
      <c r="CF14" s="14"/>
      <c r="CG14" s="14"/>
      <c r="CH14" s="14"/>
      <c r="CI14" s="14"/>
      <c r="CJ14" s="14"/>
      <c r="CK14" s="14"/>
      <c r="CL14" s="14"/>
      <c r="CM14" s="14"/>
      <c r="CN14" s="14"/>
      <c r="CO14" s="14"/>
      <c r="CP14" s="14"/>
      <c r="CQ14" s="14"/>
      <c r="CR14" s="14"/>
      <c r="CS14" s="14"/>
      <c r="CT14" s="14"/>
      <c r="CU14" s="14"/>
      <c r="CV14" s="14"/>
      <c r="CW14" s="14"/>
      <c r="CX14" s="14"/>
      <c r="CY14" s="14"/>
      <c r="CZ14" s="14"/>
      <c r="DA14" s="14"/>
      <c r="DB14" s="14"/>
      <c r="DC14" s="14"/>
      <c r="DD14" s="14"/>
      <c r="DE14" s="14"/>
      <c r="DF14" s="14"/>
      <c r="DG14" s="14"/>
      <c r="DH14" s="14"/>
      <c r="DI14" s="14"/>
      <c r="DJ14" s="14"/>
      <c r="DK14" s="14"/>
      <c r="DL14" s="14"/>
      <c r="DM14" s="14"/>
      <c r="DN14" s="14"/>
      <c r="DO14" s="14"/>
      <c r="DP14" s="14"/>
      <c r="DQ14" s="14"/>
      <c r="DR14" s="14"/>
      <c r="DS14" s="14"/>
      <c r="DT14" s="14"/>
      <c r="DU14" s="14"/>
      <c r="DV14" s="14"/>
      <c r="DW14" s="14"/>
      <c r="DX14" s="14"/>
      <c r="DY14" s="14"/>
      <c r="DZ14" s="14"/>
      <c r="EA14" s="14"/>
      <c r="EB14" s="14"/>
      <c r="EC14" s="14"/>
      <c r="ED14" s="14"/>
      <c r="EE14" s="14"/>
      <c r="EF14" s="14"/>
      <c r="EG14" s="14"/>
      <c r="EH14" s="14"/>
      <c r="EI14" s="14"/>
      <c r="EJ14" s="14"/>
      <c r="EK14" s="14"/>
      <c r="EL14" s="14"/>
      <c r="EM14" s="14"/>
      <c r="EN14" s="14"/>
      <c r="EO14" s="14"/>
      <c r="EP14" s="14"/>
      <c r="EQ14" s="14"/>
      <c r="ER14" s="14"/>
      <c r="ES14" s="14"/>
      <c r="ET14" s="14"/>
      <c r="EU14" s="14"/>
      <c r="EV14" s="14"/>
      <c r="EW14" s="14"/>
      <c r="EX14" s="14"/>
      <c r="EY14" s="14"/>
      <c r="EZ14" s="14"/>
      <c r="FA14" s="14"/>
      <c r="FB14" s="14"/>
      <c r="FC14" s="14"/>
      <c r="FD14" s="14"/>
      <c r="FE14" s="16"/>
      <c r="FF14" s="16"/>
      <c r="FG14" s="16"/>
      <c r="FH14" s="16"/>
      <c r="FI14" s="16"/>
      <c r="FJ14" s="16"/>
      <c r="FK14" s="16"/>
      <c r="FL14" s="16"/>
      <c r="FM14" s="16"/>
      <c r="FN14" s="16"/>
      <c r="FO14" s="16"/>
      <c r="FP14" s="16"/>
      <c r="FQ14" s="16"/>
      <c r="FR14" s="16"/>
      <c r="FS14" s="16"/>
      <c r="FT14" s="16"/>
      <c r="FU14" s="16"/>
      <c r="FV14" s="16"/>
      <c r="FW14" s="16"/>
      <c r="FX14" s="16"/>
      <c r="FY14" s="16"/>
      <c r="FZ14" s="16"/>
      <c r="GA14" s="16"/>
      <c r="GB14" s="16"/>
      <c r="GC14" s="16"/>
      <c r="GD14" s="16"/>
      <c r="GE14" s="16"/>
      <c r="GF14" s="16"/>
      <c r="GG14" s="16"/>
      <c r="GH14" s="16"/>
      <c r="GI14" s="16"/>
      <c r="GJ14" s="16"/>
      <c r="GK14" s="16"/>
      <c r="GL14" s="16"/>
      <c r="GM14" s="16"/>
      <c r="GN14" s="16"/>
      <c r="GO14" s="16"/>
      <c r="GP14" s="16"/>
      <c r="GQ14" s="16"/>
      <c r="GR14" s="16"/>
      <c r="GS14" s="16"/>
      <c r="GT14" s="16"/>
      <c r="GU14" s="16"/>
      <c r="GV14" s="16"/>
      <c r="GW14" s="16"/>
      <c r="GX14" s="16"/>
      <c r="GY14" s="16"/>
      <c r="GZ14" s="16"/>
      <c r="HA14" s="16"/>
      <c r="HB14" s="16"/>
      <c r="HC14" s="16"/>
      <c r="HD14" s="16"/>
      <c r="HE14" s="16"/>
      <c r="HF14" s="16"/>
      <c r="HG14" s="16"/>
      <c r="HH14" s="16"/>
      <c r="HI14" s="16"/>
      <c r="HJ14" s="16"/>
      <c r="HK14" s="16"/>
      <c r="HL14" s="16"/>
      <c r="HM14" s="16"/>
      <c r="HN14" s="16"/>
      <c r="HO14" s="16"/>
      <c r="HP14" s="16"/>
      <c r="HQ14" s="16"/>
      <c r="HR14" s="16"/>
      <c r="HS14" s="16"/>
      <c r="HT14" s="16"/>
      <c r="HU14" s="16"/>
      <c r="HV14" s="16"/>
      <c r="HW14" s="16"/>
      <c r="HX14" s="16"/>
      <c r="HY14" s="16"/>
      <c r="HZ14" s="16"/>
      <c r="IA14" s="16"/>
      <c r="IB14" s="16"/>
      <c r="IC14" s="16"/>
      <c r="ID14" s="16"/>
      <c r="IE14" s="16"/>
      <c r="IF14" s="16"/>
      <c r="IG14" s="16"/>
      <c r="IH14" s="16"/>
      <c r="II14" s="16"/>
      <c r="IJ14" s="16"/>
      <c r="IK14" s="16"/>
      <c r="IL14" s="16"/>
      <c r="IM14" s="16"/>
      <c r="IN14" s="16"/>
      <c r="IO14" s="16"/>
      <c r="IP14" s="16"/>
      <c r="IQ14" s="16"/>
      <c r="IR14" s="16"/>
      <c r="IS14" s="14"/>
      <c r="IT14" s="14"/>
      <c r="IU14" s="14"/>
      <c r="IV14" s="14"/>
    </row>
    <row r="15" spans="1:256" s="17" customFormat="1" ht="141">
      <c r="A15" s="79">
        <v>5</v>
      </c>
      <c r="B15" s="80">
        <v>41</v>
      </c>
      <c r="C15" s="81" t="s">
        <v>105</v>
      </c>
      <c r="D15" s="82" t="s">
        <v>99</v>
      </c>
      <c r="E15" s="83" t="s">
        <v>100</v>
      </c>
      <c r="F15" s="91" t="s">
        <v>61</v>
      </c>
      <c r="G15" s="81" t="s">
        <v>42</v>
      </c>
      <c r="H15" s="80" t="s">
        <v>40</v>
      </c>
      <c r="I15" s="104" t="s">
        <v>1</v>
      </c>
      <c r="J15" s="89">
        <v>0</v>
      </c>
      <c r="K15" s="104">
        <v>5</v>
      </c>
      <c r="L15" s="113">
        <f>LOOKUP(K15,{1,2,3,4,5,6,7,8,9,10,11,12,13,14,15,16,17,18,19,20,21},{25,22,20,18,16,15,14,13,12,11,10,9,8,7,6,5,4,3,2,1,0})</f>
        <v>16</v>
      </c>
      <c r="M15" s="87">
        <f t="shared" si="0"/>
        <v>16</v>
      </c>
      <c r="N15" s="13"/>
      <c r="O15" s="14"/>
      <c r="P15" s="15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/>
      <c r="BJ15" s="14"/>
      <c r="BK15" s="14"/>
      <c r="BL15" s="14"/>
      <c r="BM15" s="14"/>
      <c r="BN15" s="14"/>
      <c r="BO15" s="14"/>
      <c r="BP15" s="14"/>
      <c r="BQ15" s="14"/>
      <c r="BR15" s="14"/>
      <c r="BS15" s="14"/>
      <c r="BT15" s="14"/>
      <c r="BU15" s="14"/>
      <c r="BV15" s="14"/>
      <c r="BW15" s="14"/>
      <c r="BX15" s="14"/>
      <c r="BY15" s="14"/>
      <c r="BZ15" s="14"/>
      <c r="CA15" s="14"/>
      <c r="CB15" s="14"/>
      <c r="CC15" s="14"/>
      <c r="CD15" s="14"/>
      <c r="CE15" s="14"/>
      <c r="CF15" s="14"/>
      <c r="CG15" s="14"/>
      <c r="CH15" s="14"/>
      <c r="CI15" s="14"/>
      <c r="CJ15" s="14"/>
      <c r="CK15" s="14"/>
      <c r="CL15" s="14"/>
      <c r="CM15" s="14"/>
      <c r="CN15" s="14"/>
      <c r="CO15" s="14"/>
      <c r="CP15" s="14"/>
      <c r="CQ15" s="14"/>
      <c r="CR15" s="14"/>
      <c r="CS15" s="14"/>
      <c r="CT15" s="14"/>
      <c r="CU15" s="14"/>
      <c r="CV15" s="14"/>
      <c r="CW15" s="14"/>
      <c r="CX15" s="14"/>
      <c r="CY15" s="14"/>
      <c r="CZ15" s="14"/>
      <c r="DA15" s="14"/>
      <c r="DB15" s="14"/>
      <c r="DC15" s="14"/>
      <c r="DD15" s="14"/>
      <c r="DE15" s="14"/>
      <c r="DF15" s="14"/>
      <c r="DG15" s="14"/>
      <c r="DH15" s="14"/>
      <c r="DI15" s="14"/>
      <c r="DJ15" s="14"/>
      <c r="DK15" s="14"/>
      <c r="DL15" s="14"/>
      <c r="DM15" s="14"/>
      <c r="DN15" s="14"/>
      <c r="DO15" s="14"/>
      <c r="DP15" s="14"/>
      <c r="DQ15" s="14"/>
      <c r="DR15" s="14"/>
      <c r="DS15" s="14"/>
      <c r="DT15" s="14"/>
      <c r="DU15" s="14"/>
      <c r="DV15" s="14"/>
      <c r="DW15" s="14"/>
      <c r="DX15" s="14"/>
      <c r="DY15" s="14"/>
      <c r="DZ15" s="14"/>
      <c r="EA15" s="14"/>
      <c r="EB15" s="14"/>
      <c r="EC15" s="14"/>
      <c r="ED15" s="14"/>
      <c r="EE15" s="14"/>
      <c r="EF15" s="14"/>
      <c r="EG15" s="14"/>
      <c r="EH15" s="14"/>
      <c r="EI15" s="14"/>
      <c r="EJ15" s="14"/>
      <c r="EK15" s="14"/>
      <c r="EL15" s="14"/>
      <c r="EM15" s="14"/>
      <c r="EN15" s="14"/>
      <c r="EO15" s="14"/>
      <c r="EP15" s="14"/>
      <c r="EQ15" s="14"/>
      <c r="ER15" s="14"/>
      <c r="ES15" s="14"/>
      <c r="ET15" s="14"/>
      <c r="EU15" s="14"/>
      <c r="EV15" s="14"/>
      <c r="EW15" s="14"/>
      <c r="EX15" s="14"/>
      <c r="EY15" s="14"/>
      <c r="EZ15" s="14"/>
      <c r="FA15" s="14"/>
      <c r="FB15" s="14"/>
      <c r="FC15" s="14"/>
      <c r="FD15" s="14"/>
      <c r="FE15" s="16"/>
      <c r="FF15" s="16"/>
      <c r="FG15" s="16"/>
      <c r="FH15" s="16"/>
      <c r="FI15" s="16"/>
      <c r="FJ15" s="16"/>
      <c r="FK15" s="16"/>
      <c r="FL15" s="16"/>
      <c r="FM15" s="16"/>
      <c r="FN15" s="16"/>
      <c r="FO15" s="16"/>
      <c r="FP15" s="16"/>
      <c r="FQ15" s="16"/>
      <c r="FR15" s="16"/>
      <c r="FS15" s="16"/>
      <c r="FT15" s="16"/>
      <c r="FU15" s="16"/>
      <c r="FV15" s="16"/>
      <c r="FW15" s="16"/>
      <c r="FX15" s="16"/>
      <c r="FY15" s="16"/>
      <c r="FZ15" s="16"/>
      <c r="GA15" s="16"/>
      <c r="GB15" s="16"/>
      <c r="GC15" s="16"/>
      <c r="GD15" s="16"/>
      <c r="GE15" s="16"/>
      <c r="GF15" s="16"/>
      <c r="GG15" s="16"/>
      <c r="GH15" s="16"/>
      <c r="GI15" s="16"/>
      <c r="GJ15" s="16"/>
      <c r="GK15" s="16"/>
      <c r="GL15" s="16"/>
      <c r="GM15" s="16"/>
      <c r="GN15" s="16"/>
      <c r="GO15" s="16"/>
      <c r="GP15" s="16"/>
      <c r="GQ15" s="16"/>
      <c r="GR15" s="16"/>
      <c r="GS15" s="16"/>
      <c r="GT15" s="16"/>
      <c r="GU15" s="16"/>
      <c r="GV15" s="16"/>
      <c r="GW15" s="16"/>
      <c r="GX15" s="16"/>
      <c r="GY15" s="16"/>
      <c r="GZ15" s="16"/>
      <c r="HA15" s="16"/>
      <c r="HB15" s="16"/>
      <c r="HC15" s="16"/>
      <c r="HD15" s="16"/>
      <c r="HE15" s="16"/>
      <c r="HF15" s="16"/>
      <c r="HG15" s="16"/>
      <c r="HH15" s="16"/>
      <c r="HI15" s="16"/>
      <c r="HJ15" s="16"/>
      <c r="HK15" s="16"/>
      <c r="HL15" s="16"/>
      <c r="HM15" s="16"/>
      <c r="HN15" s="16"/>
      <c r="HO15" s="16"/>
      <c r="HP15" s="16"/>
      <c r="HQ15" s="16"/>
      <c r="HR15" s="16"/>
      <c r="HS15" s="16"/>
      <c r="HT15" s="16"/>
      <c r="HU15" s="16"/>
      <c r="HV15" s="16"/>
      <c r="HW15" s="16"/>
      <c r="HX15" s="16"/>
      <c r="HY15" s="16"/>
      <c r="HZ15" s="16"/>
      <c r="IA15" s="16"/>
      <c r="IB15" s="16"/>
      <c r="IC15" s="16"/>
      <c r="ID15" s="16"/>
      <c r="IE15" s="16"/>
      <c r="IF15" s="16"/>
      <c r="IG15" s="16"/>
      <c r="IH15" s="16"/>
      <c r="II15" s="16"/>
      <c r="IJ15" s="16"/>
      <c r="IK15" s="16"/>
      <c r="IL15" s="16"/>
      <c r="IM15" s="16"/>
      <c r="IN15" s="16"/>
      <c r="IO15" s="16"/>
      <c r="IP15" s="16"/>
      <c r="IQ15" s="16"/>
      <c r="IR15" s="16"/>
      <c r="IS15" s="14"/>
      <c r="IT15" s="14"/>
      <c r="IU15" s="14"/>
      <c r="IV15" s="14"/>
    </row>
    <row r="16" spans="1:256" s="17" customFormat="1" ht="141">
      <c r="A16" s="79" t="s">
        <v>125</v>
      </c>
      <c r="B16" s="80">
        <v>53</v>
      </c>
      <c r="C16" s="81" t="s">
        <v>102</v>
      </c>
      <c r="D16" s="82" t="s">
        <v>99</v>
      </c>
      <c r="E16" s="83" t="s">
        <v>100</v>
      </c>
      <c r="F16" s="91" t="s">
        <v>64</v>
      </c>
      <c r="G16" s="81" t="s">
        <v>101</v>
      </c>
      <c r="H16" s="80" t="s">
        <v>62</v>
      </c>
      <c r="I16" s="104" t="s">
        <v>1</v>
      </c>
      <c r="J16" s="89">
        <v>0</v>
      </c>
      <c r="K16" s="104" t="s">
        <v>126</v>
      </c>
      <c r="L16" s="113">
        <v>0</v>
      </c>
      <c r="M16" s="87">
        <f t="shared" si="0"/>
        <v>0</v>
      </c>
      <c r="N16" s="13"/>
      <c r="O16" s="14"/>
      <c r="P16" s="15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  <c r="CL16" s="14"/>
      <c r="CM16" s="14"/>
      <c r="CN16" s="14"/>
      <c r="CO16" s="14"/>
      <c r="CP16" s="14"/>
      <c r="CQ16" s="14"/>
      <c r="CR16" s="14"/>
      <c r="CS16" s="14"/>
      <c r="CT16" s="14"/>
      <c r="CU16" s="14"/>
      <c r="CV16" s="14"/>
      <c r="CW16" s="14"/>
      <c r="CX16" s="14"/>
      <c r="CY16" s="14"/>
      <c r="CZ16" s="14"/>
      <c r="DA16" s="14"/>
      <c r="DB16" s="14"/>
      <c r="DC16" s="14"/>
      <c r="DD16" s="14"/>
      <c r="DE16" s="14"/>
      <c r="DF16" s="14"/>
      <c r="DG16" s="14"/>
      <c r="DH16" s="14"/>
      <c r="DI16" s="14"/>
      <c r="DJ16" s="14"/>
      <c r="DK16" s="14"/>
      <c r="DL16" s="14"/>
      <c r="DM16" s="14"/>
      <c r="DN16" s="14"/>
      <c r="DO16" s="14"/>
      <c r="DP16" s="14"/>
      <c r="DQ16" s="14"/>
      <c r="DR16" s="14"/>
      <c r="DS16" s="14"/>
      <c r="DT16" s="14"/>
      <c r="DU16" s="14"/>
      <c r="DV16" s="14"/>
      <c r="DW16" s="14"/>
      <c r="DX16" s="14"/>
      <c r="DY16" s="14"/>
      <c r="DZ16" s="14"/>
      <c r="EA16" s="14"/>
      <c r="EB16" s="14"/>
      <c r="EC16" s="14"/>
      <c r="ED16" s="14"/>
      <c r="EE16" s="14"/>
      <c r="EF16" s="14"/>
      <c r="EG16" s="14"/>
      <c r="EH16" s="14"/>
      <c r="EI16" s="14"/>
      <c r="EJ16" s="14"/>
      <c r="EK16" s="14"/>
      <c r="EL16" s="14"/>
      <c r="EM16" s="14"/>
      <c r="EN16" s="14"/>
      <c r="EO16" s="14"/>
      <c r="EP16" s="14"/>
      <c r="EQ16" s="14"/>
      <c r="ER16" s="14"/>
      <c r="ES16" s="14"/>
      <c r="ET16" s="14"/>
      <c r="EU16" s="14"/>
      <c r="EV16" s="14"/>
      <c r="EW16" s="14"/>
      <c r="EX16" s="14"/>
      <c r="EY16" s="14"/>
      <c r="EZ16" s="14"/>
      <c r="FA16" s="14"/>
      <c r="FB16" s="14"/>
      <c r="FC16" s="14"/>
      <c r="FD16" s="14"/>
      <c r="FE16" s="16"/>
      <c r="FF16" s="16"/>
      <c r="FG16" s="16"/>
      <c r="FH16" s="16"/>
      <c r="FI16" s="16"/>
      <c r="FJ16" s="16"/>
      <c r="FK16" s="16"/>
      <c r="FL16" s="16"/>
      <c r="FM16" s="16"/>
      <c r="FN16" s="16"/>
      <c r="FO16" s="16"/>
      <c r="FP16" s="16"/>
      <c r="FQ16" s="16"/>
      <c r="FR16" s="16"/>
      <c r="FS16" s="16"/>
      <c r="FT16" s="16"/>
      <c r="FU16" s="16"/>
      <c r="FV16" s="16"/>
      <c r="FW16" s="16"/>
      <c r="FX16" s="16"/>
      <c r="FY16" s="16"/>
      <c r="FZ16" s="16"/>
      <c r="GA16" s="16"/>
      <c r="GB16" s="16"/>
      <c r="GC16" s="16"/>
      <c r="GD16" s="16"/>
      <c r="GE16" s="16"/>
      <c r="GF16" s="16"/>
      <c r="GG16" s="16"/>
      <c r="GH16" s="16"/>
      <c r="GI16" s="16"/>
      <c r="GJ16" s="16"/>
      <c r="GK16" s="16"/>
      <c r="GL16" s="16"/>
      <c r="GM16" s="16"/>
      <c r="GN16" s="16"/>
      <c r="GO16" s="16"/>
      <c r="GP16" s="16"/>
      <c r="GQ16" s="16"/>
      <c r="GR16" s="16"/>
      <c r="GS16" s="16"/>
      <c r="GT16" s="16"/>
      <c r="GU16" s="16"/>
      <c r="GV16" s="16"/>
      <c r="GW16" s="16"/>
      <c r="GX16" s="16"/>
      <c r="GY16" s="16"/>
      <c r="GZ16" s="16"/>
      <c r="HA16" s="16"/>
      <c r="HB16" s="16"/>
      <c r="HC16" s="16"/>
      <c r="HD16" s="16"/>
      <c r="HE16" s="16"/>
      <c r="HF16" s="16"/>
      <c r="HG16" s="16"/>
      <c r="HH16" s="16"/>
      <c r="HI16" s="16"/>
      <c r="HJ16" s="16"/>
      <c r="HK16" s="16"/>
      <c r="HL16" s="16"/>
      <c r="HM16" s="16"/>
      <c r="HN16" s="16"/>
      <c r="HO16" s="16"/>
      <c r="HP16" s="16"/>
      <c r="HQ16" s="16"/>
      <c r="HR16" s="16"/>
      <c r="HS16" s="16"/>
      <c r="HT16" s="16"/>
      <c r="HU16" s="16"/>
      <c r="HV16" s="16"/>
      <c r="HW16" s="16"/>
      <c r="HX16" s="16"/>
      <c r="HY16" s="16"/>
      <c r="HZ16" s="16"/>
      <c r="IA16" s="16"/>
      <c r="IB16" s="16"/>
      <c r="IC16" s="16"/>
      <c r="ID16" s="16"/>
      <c r="IE16" s="16"/>
      <c r="IF16" s="16"/>
      <c r="IG16" s="16"/>
      <c r="IH16" s="16"/>
      <c r="II16" s="16"/>
      <c r="IJ16" s="16"/>
      <c r="IK16" s="16"/>
      <c r="IL16" s="16"/>
      <c r="IM16" s="16"/>
      <c r="IN16" s="16"/>
      <c r="IO16" s="16"/>
      <c r="IP16" s="16"/>
      <c r="IQ16" s="16"/>
      <c r="IR16" s="16"/>
      <c r="IS16" s="14"/>
      <c r="IT16" s="14"/>
      <c r="IU16" s="14"/>
      <c r="IV16" s="14"/>
    </row>
    <row r="17" spans="1:256" s="17" customFormat="1" ht="70.5">
      <c r="A17" s="79" t="s">
        <v>125</v>
      </c>
      <c r="B17" s="80">
        <v>55</v>
      </c>
      <c r="C17" s="81" t="s">
        <v>110</v>
      </c>
      <c r="D17" s="80" t="s">
        <v>99</v>
      </c>
      <c r="E17" s="83" t="s">
        <v>100</v>
      </c>
      <c r="F17" s="91" t="s">
        <v>64</v>
      </c>
      <c r="G17" s="81" t="s">
        <v>43</v>
      </c>
      <c r="H17" s="80" t="s">
        <v>39</v>
      </c>
      <c r="I17" s="104" t="s">
        <v>1</v>
      </c>
      <c r="J17" s="89">
        <v>0</v>
      </c>
      <c r="K17" s="104" t="s">
        <v>126</v>
      </c>
      <c r="L17" s="113">
        <v>0</v>
      </c>
      <c r="M17" s="87">
        <f t="shared" si="0"/>
        <v>0</v>
      </c>
      <c r="N17" s="13"/>
      <c r="O17" s="14"/>
      <c r="P17" s="15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4"/>
      <c r="BL17" s="14"/>
      <c r="BM17" s="14"/>
      <c r="BN17" s="14"/>
      <c r="BO17" s="14"/>
      <c r="BP17" s="14"/>
      <c r="BQ17" s="14"/>
      <c r="BR17" s="14"/>
      <c r="BS17" s="14"/>
      <c r="BT17" s="14"/>
      <c r="BU17" s="14"/>
      <c r="BV17" s="14"/>
      <c r="BW17" s="14"/>
      <c r="BX17" s="14"/>
      <c r="BY17" s="14"/>
      <c r="BZ17" s="14"/>
      <c r="CA17" s="14"/>
      <c r="CB17" s="14"/>
      <c r="CC17" s="14"/>
      <c r="CD17" s="14"/>
      <c r="CE17" s="14"/>
      <c r="CF17" s="14"/>
      <c r="CG17" s="14"/>
      <c r="CH17" s="14"/>
      <c r="CI17" s="14"/>
      <c r="CJ17" s="14"/>
      <c r="CK17" s="14"/>
      <c r="CL17" s="14"/>
      <c r="CM17" s="14"/>
      <c r="CN17" s="14"/>
      <c r="CO17" s="14"/>
      <c r="CP17" s="14"/>
      <c r="CQ17" s="14"/>
      <c r="CR17" s="14"/>
      <c r="CS17" s="14"/>
      <c r="CT17" s="14"/>
      <c r="CU17" s="14"/>
      <c r="CV17" s="14"/>
      <c r="CW17" s="14"/>
      <c r="CX17" s="14"/>
      <c r="CY17" s="14"/>
      <c r="CZ17" s="14"/>
      <c r="DA17" s="14"/>
      <c r="DB17" s="14"/>
      <c r="DC17" s="14"/>
      <c r="DD17" s="14"/>
      <c r="DE17" s="14"/>
      <c r="DF17" s="14"/>
      <c r="DG17" s="14"/>
      <c r="DH17" s="14"/>
      <c r="DI17" s="14"/>
      <c r="DJ17" s="14"/>
      <c r="DK17" s="14"/>
      <c r="DL17" s="14"/>
      <c r="DM17" s="14"/>
      <c r="DN17" s="14"/>
      <c r="DO17" s="14"/>
      <c r="DP17" s="14"/>
      <c r="DQ17" s="14"/>
      <c r="DR17" s="14"/>
      <c r="DS17" s="14"/>
      <c r="DT17" s="14"/>
      <c r="DU17" s="14"/>
      <c r="DV17" s="14"/>
      <c r="DW17" s="14"/>
      <c r="DX17" s="14"/>
      <c r="DY17" s="14"/>
      <c r="DZ17" s="14"/>
      <c r="EA17" s="14"/>
      <c r="EB17" s="14"/>
      <c r="EC17" s="14"/>
      <c r="ED17" s="14"/>
      <c r="EE17" s="14"/>
      <c r="EF17" s="14"/>
      <c r="EG17" s="14"/>
      <c r="EH17" s="14"/>
      <c r="EI17" s="14"/>
      <c r="EJ17" s="14"/>
      <c r="EK17" s="14"/>
      <c r="EL17" s="14"/>
      <c r="EM17" s="14"/>
      <c r="EN17" s="14"/>
      <c r="EO17" s="14"/>
      <c r="EP17" s="14"/>
      <c r="EQ17" s="14"/>
      <c r="ER17" s="14"/>
      <c r="ES17" s="14"/>
      <c r="ET17" s="14"/>
      <c r="EU17" s="14"/>
      <c r="EV17" s="14"/>
      <c r="EW17" s="14"/>
      <c r="EX17" s="14"/>
      <c r="EY17" s="14"/>
      <c r="EZ17" s="14"/>
      <c r="FA17" s="14"/>
      <c r="FB17" s="14"/>
      <c r="FC17" s="14"/>
      <c r="FD17" s="14"/>
      <c r="FE17" s="16"/>
      <c r="FF17" s="16"/>
      <c r="FG17" s="16"/>
      <c r="FH17" s="16"/>
      <c r="FI17" s="16"/>
      <c r="FJ17" s="16"/>
      <c r="FK17" s="16"/>
      <c r="FL17" s="16"/>
      <c r="FM17" s="16"/>
      <c r="FN17" s="16"/>
      <c r="FO17" s="16"/>
      <c r="FP17" s="16"/>
      <c r="FQ17" s="16"/>
      <c r="FR17" s="16"/>
      <c r="FS17" s="16"/>
      <c r="FT17" s="16"/>
      <c r="FU17" s="16"/>
      <c r="FV17" s="16"/>
      <c r="FW17" s="16"/>
      <c r="FX17" s="16"/>
      <c r="FY17" s="16"/>
      <c r="FZ17" s="16"/>
      <c r="GA17" s="16"/>
      <c r="GB17" s="16"/>
      <c r="GC17" s="16"/>
      <c r="GD17" s="16"/>
      <c r="GE17" s="16"/>
      <c r="GF17" s="16"/>
      <c r="GG17" s="16"/>
      <c r="GH17" s="16"/>
      <c r="GI17" s="16"/>
      <c r="GJ17" s="16"/>
      <c r="GK17" s="16"/>
      <c r="GL17" s="16"/>
      <c r="GM17" s="16"/>
      <c r="GN17" s="16"/>
      <c r="GO17" s="16"/>
      <c r="GP17" s="16"/>
      <c r="GQ17" s="16"/>
      <c r="GR17" s="16"/>
      <c r="GS17" s="16"/>
      <c r="GT17" s="16"/>
      <c r="GU17" s="16"/>
      <c r="GV17" s="16"/>
      <c r="GW17" s="16"/>
      <c r="GX17" s="16"/>
      <c r="GY17" s="16"/>
      <c r="GZ17" s="16"/>
      <c r="HA17" s="16"/>
      <c r="HB17" s="16"/>
      <c r="HC17" s="16"/>
      <c r="HD17" s="16"/>
      <c r="HE17" s="16"/>
      <c r="HF17" s="16"/>
      <c r="HG17" s="16"/>
      <c r="HH17" s="16"/>
      <c r="HI17" s="16"/>
      <c r="HJ17" s="16"/>
      <c r="HK17" s="16"/>
      <c r="HL17" s="16"/>
      <c r="HM17" s="16"/>
      <c r="HN17" s="16"/>
      <c r="HO17" s="16"/>
      <c r="HP17" s="16"/>
      <c r="HQ17" s="16"/>
      <c r="HR17" s="16"/>
      <c r="HS17" s="16"/>
      <c r="HT17" s="16"/>
      <c r="HU17" s="16"/>
      <c r="HV17" s="16"/>
      <c r="HW17" s="16"/>
      <c r="HX17" s="16"/>
      <c r="HY17" s="16"/>
      <c r="HZ17" s="16"/>
      <c r="IA17" s="16"/>
      <c r="IB17" s="16"/>
      <c r="IC17" s="16"/>
      <c r="ID17" s="16"/>
      <c r="IE17" s="16"/>
      <c r="IF17" s="16"/>
      <c r="IG17" s="16"/>
      <c r="IH17" s="16"/>
      <c r="II17" s="16"/>
      <c r="IJ17" s="16"/>
      <c r="IK17" s="16"/>
      <c r="IL17" s="16"/>
      <c r="IM17" s="16"/>
      <c r="IN17" s="16"/>
      <c r="IO17" s="16"/>
      <c r="IP17" s="16"/>
      <c r="IQ17" s="16"/>
      <c r="IR17" s="16"/>
      <c r="IS17" s="14"/>
      <c r="IT17" s="14"/>
      <c r="IU17" s="14"/>
      <c r="IV17" s="14"/>
    </row>
    <row r="18" spans="1:256" s="17" customFormat="1" ht="70.5">
      <c r="A18" s="79" t="s">
        <v>125</v>
      </c>
      <c r="B18" s="80">
        <v>137</v>
      </c>
      <c r="C18" s="81" t="s">
        <v>103</v>
      </c>
      <c r="D18" s="80" t="s">
        <v>99</v>
      </c>
      <c r="E18" s="83" t="s">
        <v>100</v>
      </c>
      <c r="F18" s="91" t="s">
        <v>72</v>
      </c>
      <c r="G18" s="81" t="s">
        <v>42</v>
      </c>
      <c r="H18" s="80" t="s">
        <v>39</v>
      </c>
      <c r="I18" s="104" t="s">
        <v>1</v>
      </c>
      <c r="J18" s="89">
        <v>0</v>
      </c>
      <c r="K18" s="104" t="s">
        <v>126</v>
      </c>
      <c r="L18" s="113">
        <v>0</v>
      </c>
      <c r="M18" s="87">
        <f t="shared" si="0"/>
        <v>0</v>
      </c>
      <c r="N18" s="13"/>
      <c r="O18" s="14"/>
      <c r="P18" s="15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  <c r="BI18" s="14"/>
      <c r="BJ18" s="14"/>
      <c r="BK18" s="14"/>
      <c r="BL18" s="14"/>
      <c r="BM18" s="14"/>
      <c r="BN18" s="14"/>
      <c r="BO18" s="14"/>
      <c r="BP18" s="14"/>
      <c r="BQ18" s="14"/>
      <c r="BR18" s="14"/>
      <c r="BS18" s="14"/>
      <c r="BT18" s="14"/>
      <c r="BU18" s="14"/>
      <c r="BV18" s="14"/>
      <c r="BW18" s="14"/>
      <c r="BX18" s="14"/>
      <c r="BY18" s="14"/>
      <c r="BZ18" s="14"/>
      <c r="CA18" s="14"/>
      <c r="CB18" s="14"/>
      <c r="CC18" s="14"/>
      <c r="CD18" s="14"/>
      <c r="CE18" s="14"/>
      <c r="CF18" s="14"/>
      <c r="CG18" s="14"/>
      <c r="CH18" s="14"/>
      <c r="CI18" s="14"/>
      <c r="CJ18" s="14"/>
      <c r="CK18" s="14"/>
      <c r="CL18" s="14"/>
      <c r="CM18" s="14"/>
      <c r="CN18" s="14"/>
      <c r="CO18" s="14"/>
      <c r="CP18" s="14"/>
      <c r="CQ18" s="14"/>
      <c r="CR18" s="14"/>
      <c r="CS18" s="14"/>
      <c r="CT18" s="14"/>
      <c r="CU18" s="14"/>
      <c r="CV18" s="14"/>
      <c r="CW18" s="14"/>
      <c r="CX18" s="14"/>
      <c r="CY18" s="14"/>
      <c r="CZ18" s="14"/>
      <c r="DA18" s="14"/>
      <c r="DB18" s="14"/>
      <c r="DC18" s="14"/>
      <c r="DD18" s="14"/>
      <c r="DE18" s="14"/>
      <c r="DF18" s="14"/>
      <c r="DG18" s="14"/>
      <c r="DH18" s="14"/>
      <c r="DI18" s="14"/>
      <c r="DJ18" s="14"/>
      <c r="DK18" s="14"/>
      <c r="DL18" s="14"/>
      <c r="DM18" s="14"/>
      <c r="DN18" s="14"/>
      <c r="DO18" s="14"/>
      <c r="DP18" s="14"/>
      <c r="DQ18" s="14"/>
      <c r="DR18" s="14"/>
      <c r="DS18" s="14"/>
      <c r="DT18" s="14"/>
      <c r="DU18" s="14"/>
      <c r="DV18" s="14"/>
      <c r="DW18" s="14"/>
      <c r="DX18" s="14"/>
      <c r="DY18" s="14"/>
      <c r="DZ18" s="14"/>
      <c r="EA18" s="14"/>
      <c r="EB18" s="14"/>
      <c r="EC18" s="14"/>
      <c r="ED18" s="14"/>
      <c r="EE18" s="14"/>
      <c r="EF18" s="14"/>
      <c r="EG18" s="14"/>
      <c r="EH18" s="14"/>
      <c r="EI18" s="14"/>
      <c r="EJ18" s="14"/>
      <c r="EK18" s="14"/>
      <c r="EL18" s="14"/>
      <c r="EM18" s="14"/>
      <c r="EN18" s="14"/>
      <c r="EO18" s="14"/>
      <c r="EP18" s="14"/>
      <c r="EQ18" s="14"/>
      <c r="ER18" s="14"/>
      <c r="ES18" s="14"/>
      <c r="ET18" s="14"/>
      <c r="EU18" s="14"/>
      <c r="EV18" s="14"/>
      <c r="EW18" s="14"/>
      <c r="EX18" s="14"/>
      <c r="EY18" s="14"/>
      <c r="EZ18" s="14"/>
      <c r="FA18" s="14"/>
      <c r="FB18" s="14"/>
      <c r="FC18" s="14"/>
      <c r="FD18" s="14"/>
      <c r="FE18" s="16"/>
      <c r="FF18" s="16"/>
      <c r="FG18" s="16"/>
      <c r="FH18" s="16"/>
      <c r="FI18" s="16"/>
      <c r="FJ18" s="16"/>
      <c r="FK18" s="16"/>
      <c r="FL18" s="16"/>
      <c r="FM18" s="16"/>
      <c r="FN18" s="16"/>
      <c r="FO18" s="16"/>
      <c r="FP18" s="16"/>
      <c r="FQ18" s="16"/>
      <c r="FR18" s="16"/>
      <c r="FS18" s="16"/>
      <c r="FT18" s="16"/>
      <c r="FU18" s="16"/>
      <c r="FV18" s="16"/>
      <c r="FW18" s="16"/>
      <c r="FX18" s="16"/>
      <c r="FY18" s="16"/>
      <c r="FZ18" s="16"/>
      <c r="GA18" s="16"/>
      <c r="GB18" s="16"/>
      <c r="GC18" s="16"/>
      <c r="GD18" s="16"/>
      <c r="GE18" s="16"/>
      <c r="GF18" s="16"/>
      <c r="GG18" s="16"/>
      <c r="GH18" s="16"/>
      <c r="GI18" s="16"/>
      <c r="GJ18" s="16"/>
      <c r="GK18" s="16"/>
      <c r="GL18" s="16"/>
      <c r="GM18" s="16"/>
      <c r="GN18" s="16"/>
      <c r="GO18" s="16"/>
      <c r="GP18" s="16"/>
      <c r="GQ18" s="16"/>
      <c r="GR18" s="16"/>
      <c r="GS18" s="16"/>
      <c r="GT18" s="16"/>
      <c r="GU18" s="16"/>
      <c r="GV18" s="16"/>
      <c r="GW18" s="16"/>
      <c r="GX18" s="16"/>
      <c r="GY18" s="16"/>
      <c r="GZ18" s="16"/>
      <c r="HA18" s="16"/>
      <c r="HB18" s="16"/>
      <c r="HC18" s="16"/>
      <c r="HD18" s="16"/>
      <c r="HE18" s="16"/>
      <c r="HF18" s="16"/>
      <c r="HG18" s="16"/>
      <c r="HH18" s="16"/>
      <c r="HI18" s="16"/>
      <c r="HJ18" s="16"/>
      <c r="HK18" s="16"/>
      <c r="HL18" s="16"/>
      <c r="HM18" s="16"/>
      <c r="HN18" s="16"/>
      <c r="HO18" s="16"/>
      <c r="HP18" s="16"/>
      <c r="HQ18" s="16"/>
      <c r="HR18" s="16"/>
      <c r="HS18" s="16"/>
      <c r="HT18" s="16"/>
      <c r="HU18" s="16"/>
      <c r="HV18" s="16"/>
      <c r="HW18" s="16"/>
      <c r="HX18" s="16"/>
      <c r="HY18" s="16"/>
      <c r="HZ18" s="16"/>
      <c r="IA18" s="16"/>
      <c r="IB18" s="16"/>
      <c r="IC18" s="16"/>
      <c r="ID18" s="16"/>
      <c r="IE18" s="16"/>
      <c r="IF18" s="16"/>
      <c r="IG18" s="16"/>
      <c r="IH18" s="16"/>
      <c r="II18" s="16"/>
      <c r="IJ18" s="16"/>
      <c r="IK18" s="16"/>
      <c r="IL18" s="16"/>
      <c r="IM18" s="16"/>
      <c r="IN18" s="16"/>
      <c r="IO18" s="16"/>
      <c r="IP18" s="16"/>
      <c r="IQ18" s="16"/>
      <c r="IR18" s="16"/>
      <c r="IS18" s="14"/>
      <c r="IT18" s="14"/>
      <c r="IU18" s="14"/>
      <c r="IV18" s="14"/>
    </row>
    <row r="19" spans="1:256" s="17" customFormat="1" ht="70.5">
      <c r="A19" s="79" t="s">
        <v>125</v>
      </c>
      <c r="B19" s="80">
        <v>138</v>
      </c>
      <c r="C19" s="81" t="s">
        <v>104</v>
      </c>
      <c r="D19" s="82" t="s">
        <v>99</v>
      </c>
      <c r="E19" s="83" t="s">
        <v>100</v>
      </c>
      <c r="F19" s="91" t="s">
        <v>72</v>
      </c>
      <c r="G19" s="81" t="s">
        <v>42</v>
      </c>
      <c r="H19" s="80" t="s">
        <v>39</v>
      </c>
      <c r="I19" s="104" t="s">
        <v>1</v>
      </c>
      <c r="J19" s="89">
        <v>0</v>
      </c>
      <c r="K19" s="104" t="s">
        <v>126</v>
      </c>
      <c r="L19" s="113">
        <v>0</v>
      </c>
      <c r="M19" s="87">
        <f t="shared" si="0"/>
        <v>0</v>
      </c>
      <c r="N19" s="13"/>
      <c r="O19" s="14"/>
      <c r="P19" s="15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H19" s="14"/>
      <c r="BI19" s="14"/>
      <c r="BJ19" s="14"/>
      <c r="BK19" s="14"/>
      <c r="BL19" s="14"/>
      <c r="BM19" s="14"/>
      <c r="BN19" s="14"/>
      <c r="BO19" s="14"/>
      <c r="BP19" s="14"/>
      <c r="BQ19" s="14"/>
      <c r="BR19" s="14"/>
      <c r="BS19" s="14"/>
      <c r="BT19" s="14"/>
      <c r="BU19" s="14"/>
      <c r="BV19" s="14"/>
      <c r="BW19" s="14"/>
      <c r="BX19" s="14"/>
      <c r="BY19" s="14"/>
      <c r="BZ19" s="14"/>
      <c r="CA19" s="14"/>
      <c r="CB19" s="14"/>
      <c r="CC19" s="14"/>
      <c r="CD19" s="14"/>
      <c r="CE19" s="14"/>
      <c r="CF19" s="14"/>
      <c r="CG19" s="14"/>
      <c r="CH19" s="14"/>
      <c r="CI19" s="14"/>
      <c r="CJ19" s="14"/>
      <c r="CK19" s="14"/>
      <c r="CL19" s="14"/>
      <c r="CM19" s="14"/>
      <c r="CN19" s="14"/>
      <c r="CO19" s="14"/>
      <c r="CP19" s="14"/>
      <c r="CQ19" s="14"/>
      <c r="CR19" s="14"/>
      <c r="CS19" s="14"/>
      <c r="CT19" s="14"/>
      <c r="CU19" s="14"/>
      <c r="CV19" s="14"/>
      <c r="CW19" s="14"/>
      <c r="CX19" s="14"/>
      <c r="CY19" s="14"/>
      <c r="CZ19" s="14"/>
      <c r="DA19" s="14"/>
      <c r="DB19" s="14"/>
      <c r="DC19" s="14"/>
      <c r="DD19" s="14"/>
      <c r="DE19" s="14"/>
      <c r="DF19" s="14"/>
      <c r="DG19" s="14"/>
      <c r="DH19" s="14"/>
      <c r="DI19" s="14"/>
      <c r="DJ19" s="14"/>
      <c r="DK19" s="14"/>
      <c r="DL19" s="14"/>
      <c r="DM19" s="14"/>
      <c r="DN19" s="14"/>
      <c r="DO19" s="14"/>
      <c r="DP19" s="14"/>
      <c r="DQ19" s="14"/>
      <c r="DR19" s="14"/>
      <c r="DS19" s="14"/>
      <c r="DT19" s="14"/>
      <c r="DU19" s="14"/>
      <c r="DV19" s="14"/>
      <c r="DW19" s="14"/>
      <c r="DX19" s="14"/>
      <c r="DY19" s="14"/>
      <c r="DZ19" s="14"/>
      <c r="EA19" s="14"/>
      <c r="EB19" s="14"/>
      <c r="EC19" s="14"/>
      <c r="ED19" s="14"/>
      <c r="EE19" s="14"/>
      <c r="EF19" s="14"/>
      <c r="EG19" s="14"/>
      <c r="EH19" s="14"/>
      <c r="EI19" s="14"/>
      <c r="EJ19" s="14"/>
      <c r="EK19" s="14"/>
      <c r="EL19" s="14"/>
      <c r="EM19" s="14"/>
      <c r="EN19" s="14"/>
      <c r="EO19" s="14"/>
      <c r="EP19" s="14"/>
      <c r="EQ19" s="14"/>
      <c r="ER19" s="14"/>
      <c r="ES19" s="14"/>
      <c r="ET19" s="14"/>
      <c r="EU19" s="14"/>
      <c r="EV19" s="14"/>
      <c r="EW19" s="14"/>
      <c r="EX19" s="14"/>
      <c r="EY19" s="14"/>
      <c r="EZ19" s="14"/>
      <c r="FA19" s="14"/>
      <c r="FB19" s="14"/>
      <c r="FC19" s="14"/>
      <c r="FD19" s="14"/>
      <c r="FE19" s="16"/>
      <c r="FF19" s="16"/>
      <c r="FG19" s="16"/>
      <c r="FH19" s="16"/>
      <c r="FI19" s="16"/>
      <c r="FJ19" s="16"/>
      <c r="FK19" s="16"/>
      <c r="FL19" s="16"/>
      <c r="FM19" s="16"/>
      <c r="FN19" s="16"/>
      <c r="FO19" s="16"/>
      <c r="FP19" s="16"/>
      <c r="FQ19" s="16"/>
      <c r="FR19" s="16"/>
      <c r="FS19" s="16"/>
      <c r="FT19" s="16"/>
      <c r="FU19" s="16"/>
      <c r="FV19" s="16"/>
      <c r="FW19" s="16"/>
      <c r="FX19" s="16"/>
      <c r="FY19" s="16"/>
      <c r="FZ19" s="16"/>
      <c r="GA19" s="16"/>
      <c r="GB19" s="16"/>
      <c r="GC19" s="16"/>
      <c r="GD19" s="16"/>
      <c r="GE19" s="16"/>
      <c r="GF19" s="16"/>
      <c r="GG19" s="16"/>
      <c r="GH19" s="16"/>
      <c r="GI19" s="16"/>
      <c r="GJ19" s="16"/>
      <c r="GK19" s="16"/>
      <c r="GL19" s="16"/>
      <c r="GM19" s="16"/>
      <c r="GN19" s="16"/>
      <c r="GO19" s="16"/>
      <c r="GP19" s="16"/>
      <c r="GQ19" s="16"/>
      <c r="GR19" s="16"/>
      <c r="GS19" s="16"/>
      <c r="GT19" s="16"/>
      <c r="GU19" s="16"/>
      <c r="GV19" s="16"/>
      <c r="GW19" s="16"/>
      <c r="GX19" s="16"/>
      <c r="GY19" s="16"/>
      <c r="GZ19" s="16"/>
      <c r="HA19" s="16"/>
      <c r="HB19" s="16"/>
      <c r="HC19" s="16"/>
      <c r="HD19" s="16"/>
      <c r="HE19" s="16"/>
      <c r="HF19" s="16"/>
      <c r="HG19" s="16"/>
      <c r="HH19" s="16"/>
      <c r="HI19" s="16"/>
      <c r="HJ19" s="16"/>
      <c r="HK19" s="16"/>
      <c r="HL19" s="16"/>
      <c r="HM19" s="16"/>
      <c r="HN19" s="16"/>
      <c r="HO19" s="16"/>
      <c r="HP19" s="16"/>
      <c r="HQ19" s="16"/>
      <c r="HR19" s="16"/>
      <c r="HS19" s="16"/>
      <c r="HT19" s="16"/>
      <c r="HU19" s="16"/>
      <c r="HV19" s="16"/>
      <c r="HW19" s="16"/>
      <c r="HX19" s="16"/>
      <c r="HY19" s="16"/>
      <c r="HZ19" s="16"/>
      <c r="IA19" s="16"/>
      <c r="IB19" s="16"/>
      <c r="IC19" s="16"/>
      <c r="ID19" s="16"/>
      <c r="IE19" s="16"/>
      <c r="IF19" s="16"/>
      <c r="IG19" s="16"/>
      <c r="IH19" s="16"/>
      <c r="II19" s="16"/>
      <c r="IJ19" s="16"/>
      <c r="IK19" s="16"/>
      <c r="IL19" s="16"/>
      <c r="IM19" s="16"/>
      <c r="IN19" s="16"/>
      <c r="IO19" s="16"/>
      <c r="IP19" s="16"/>
      <c r="IQ19" s="16"/>
      <c r="IR19" s="16"/>
      <c r="IS19" s="14"/>
      <c r="IT19" s="14"/>
      <c r="IU19" s="14"/>
      <c r="IV19" s="14"/>
    </row>
    <row r="20" spans="1:256" s="17" customFormat="1" ht="141.75" thickBot="1">
      <c r="A20" s="92" t="s">
        <v>125</v>
      </c>
      <c r="B20" s="93">
        <v>147</v>
      </c>
      <c r="C20" s="94" t="s">
        <v>109</v>
      </c>
      <c r="D20" s="105" t="s">
        <v>99</v>
      </c>
      <c r="E20" s="95" t="s">
        <v>100</v>
      </c>
      <c r="F20" s="96" t="s">
        <v>61</v>
      </c>
      <c r="G20" s="94" t="s">
        <v>75</v>
      </c>
      <c r="H20" s="93" t="s">
        <v>68</v>
      </c>
      <c r="I20" s="107" t="s">
        <v>1</v>
      </c>
      <c r="J20" s="101">
        <v>0</v>
      </c>
      <c r="K20" s="107" t="s">
        <v>126</v>
      </c>
      <c r="L20" s="114">
        <v>0</v>
      </c>
      <c r="M20" s="99">
        <f t="shared" si="0"/>
        <v>0</v>
      </c>
      <c r="N20" s="13"/>
      <c r="O20" s="14"/>
      <c r="P20" s="15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/>
      <c r="CH20" s="14"/>
      <c r="CI20" s="14"/>
      <c r="CJ20" s="14"/>
      <c r="CK20" s="14"/>
      <c r="CL20" s="14"/>
      <c r="CM20" s="14"/>
      <c r="CN20" s="14"/>
      <c r="CO20" s="14"/>
      <c r="CP20" s="14"/>
      <c r="CQ20" s="14"/>
      <c r="CR20" s="14"/>
      <c r="CS20" s="14"/>
      <c r="CT20" s="14"/>
      <c r="CU20" s="14"/>
      <c r="CV20" s="14"/>
      <c r="CW20" s="14"/>
      <c r="CX20" s="14"/>
      <c r="CY20" s="14"/>
      <c r="CZ20" s="14"/>
      <c r="DA20" s="14"/>
      <c r="DB20" s="14"/>
      <c r="DC20" s="14"/>
      <c r="DD20" s="14"/>
      <c r="DE20" s="14"/>
      <c r="DF20" s="14"/>
      <c r="DG20" s="14"/>
      <c r="DH20" s="14"/>
      <c r="DI20" s="14"/>
      <c r="DJ20" s="14"/>
      <c r="DK20" s="14"/>
      <c r="DL20" s="14"/>
      <c r="DM20" s="14"/>
      <c r="DN20" s="14"/>
      <c r="DO20" s="14"/>
      <c r="DP20" s="14"/>
      <c r="DQ20" s="14"/>
      <c r="DR20" s="14"/>
      <c r="DS20" s="14"/>
      <c r="DT20" s="14"/>
      <c r="DU20" s="14"/>
      <c r="DV20" s="14"/>
      <c r="DW20" s="14"/>
      <c r="DX20" s="14"/>
      <c r="DY20" s="14"/>
      <c r="DZ20" s="14"/>
      <c r="EA20" s="14"/>
      <c r="EB20" s="14"/>
      <c r="EC20" s="14"/>
      <c r="ED20" s="14"/>
      <c r="EE20" s="14"/>
      <c r="EF20" s="14"/>
      <c r="EG20" s="14"/>
      <c r="EH20" s="14"/>
      <c r="EI20" s="14"/>
      <c r="EJ20" s="14"/>
      <c r="EK20" s="14"/>
      <c r="EL20" s="14"/>
      <c r="EM20" s="14"/>
      <c r="EN20" s="14"/>
      <c r="EO20" s="14"/>
      <c r="EP20" s="14"/>
      <c r="EQ20" s="14"/>
      <c r="ER20" s="14"/>
      <c r="ES20" s="14"/>
      <c r="ET20" s="14"/>
      <c r="EU20" s="14"/>
      <c r="EV20" s="14"/>
      <c r="EW20" s="14"/>
      <c r="EX20" s="14"/>
      <c r="EY20" s="14"/>
      <c r="EZ20" s="14"/>
      <c r="FA20" s="14"/>
      <c r="FB20" s="14"/>
      <c r="FC20" s="14"/>
      <c r="FD20" s="14"/>
      <c r="FE20" s="16"/>
      <c r="FF20" s="16"/>
      <c r="FG20" s="16"/>
      <c r="FH20" s="16"/>
      <c r="FI20" s="16"/>
      <c r="FJ20" s="16"/>
      <c r="FK20" s="16"/>
      <c r="FL20" s="16"/>
      <c r="FM20" s="16"/>
      <c r="FN20" s="16"/>
      <c r="FO20" s="16"/>
      <c r="FP20" s="16"/>
      <c r="FQ20" s="16"/>
      <c r="FR20" s="16"/>
      <c r="FS20" s="16"/>
      <c r="FT20" s="16"/>
      <c r="FU20" s="16"/>
      <c r="FV20" s="16"/>
      <c r="FW20" s="16"/>
      <c r="FX20" s="16"/>
      <c r="FY20" s="16"/>
      <c r="FZ20" s="16"/>
      <c r="GA20" s="16"/>
      <c r="GB20" s="16"/>
      <c r="GC20" s="16"/>
      <c r="GD20" s="16"/>
      <c r="GE20" s="16"/>
      <c r="GF20" s="16"/>
      <c r="GG20" s="16"/>
      <c r="GH20" s="16"/>
      <c r="GI20" s="16"/>
      <c r="GJ20" s="16"/>
      <c r="GK20" s="16"/>
      <c r="GL20" s="16"/>
      <c r="GM20" s="16"/>
      <c r="GN20" s="16"/>
      <c r="GO20" s="16"/>
      <c r="GP20" s="16"/>
      <c r="GQ20" s="16"/>
      <c r="GR20" s="16"/>
      <c r="GS20" s="16"/>
      <c r="GT20" s="16"/>
      <c r="GU20" s="16"/>
      <c r="GV20" s="16"/>
      <c r="GW20" s="16"/>
      <c r="GX20" s="16"/>
      <c r="GY20" s="16"/>
      <c r="GZ20" s="16"/>
      <c r="HA20" s="16"/>
      <c r="HB20" s="16"/>
      <c r="HC20" s="16"/>
      <c r="HD20" s="16"/>
      <c r="HE20" s="16"/>
      <c r="HF20" s="16"/>
      <c r="HG20" s="16"/>
      <c r="HH20" s="16"/>
      <c r="HI20" s="16"/>
      <c r="HJ20" s="16"/>
      <c r="HK20" s="16"/>
      <c r="HL20" s="16"/>
      <c r="HM20" s="16"/>
      <c r="HN20" s="16"/>
      <c r="HO20" s="16"/>
      <c r="HP20" s="16"/>
      <c r="HQ20" s="16"/>
      <c r="HR20" s="16"/>
      <c r="HS20" s="16"/>
      <c r="HT20" s="16"/>
      <c r="HU20" s="16"/>
      <c r="HV20" s="16"/>
      <c r="HW20" s="16"/>
      <c r="HX20" s="16"/>
      <c r="HY20" s="16"/>
      <c r="HZ20" s="16"/>
      <c r="IA20" s="16"/>
      <c r="IB20" s="16"/>
      <c r="IC20" s="16"/>
      <c r="ID20" s="16"/>
      <c r="IE20" s="16"/>
      <c r="IF20" s="16"/>
      <c r="IG20" s="16"/>
      <c r="IH20" s="16"/>
      <c r="II20" s="16"/>
      <c r="IJ20" s="16"/>
      <c r="IK20" s="16"/>
      <c r="IL20" s="16"/>
      <c r="IM20" s="16"/>
      <c r="IN20" s="16"/>
      <c r="IO20" s="16"/>
      <c r="IP20" s="16"/>
      <c r="IQ20" s="16"/>
      <c r="IR20" s="16"/>
      <c r="IS20" s="14"/>
      <c r="IT20" s="14"/>
      <c r="IU20" s="14"/>
      <c r="IV20" s="14"/>
    </row>
    <row r="21" spans="1:256" ht="9" customHeight="1">
      <c r="A21" s="33"/>
      <c r="B21" s="33"/>
      <c r="C21" s="33"/>
      <c r="D21" s="34"/>
      <c r="E21" s="33"/>
      <c r="F21" s="33"/>
      <c r="G21" s="33"/>
      <c r="H21" s="33"/>
      <c r="I21" s="33"/>
      <c r="J21" s="33"/>
      <c r="K21" s="33"/>
      <c r="L21" s="33"/>
      <c r="M21" s="33"/>
      <c r="N21" s="20"/>
      <c r="O21" s="19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  <c r="AY21" s="20"/>
      <c r="AZ21" s="20"/>
      <c r="BA21" s="20"/>
      <c r="BB21" s="20"/>
      <c r="BC21" s="20"/>
      <c r="BD21" s="20"/>
      <c r="BE21" s="20"/>
      <c r="BF21" s="20"/>
      <c r="BG21" s="20"/>
      <c r="BH21" s="20"/>
      <c r="BI21" s="20"/>
      <c r="BJ21" s="20"/>
      <c r="BK21" s="20"/>
      <c r="BL21" s="20"/>
      <c r="BM21" s="20"/>
      <c r="BN21" s="20"/>
      <c r="BO21" s="20"/>
      <c r="BP21" s="20"/>
      <c r="BQ21" s="20"/>
      <c r="BR21" s="20"/>
      <c r="BS21" s="20"/>
      <c r="BT21" s="20"/>
      <c r="BU21" s="20"/>
      <c r="BV21" s="20"/>
      <c r="BW21" s="20"/>
      <c r="BX21" s="20"/>
      <c r="BY21" s="20"/>
      <c r="BZ21" s="20"/>
      <c r="CA21" s="20"/>
      <c r="CB21" s="20"/>
      <c r="CC21" s="20"/>
      <c r="CD21" s="20"/>
      <c r="CE21" s="20"/>
      <c r="CF21" s="20"/>
      <c r="CG21" s="20"/>
      <c r="CH21" s="20"/>
      <c r="CI21" s="20"/>
      <c r="CJ21" s="20"/>
      <c r="CK21" s="20"/>
      <c r="CL21" s="20"/>
      <c r="CM21" s="20"/>
      <c r="CN21" s="20"/>
      <c r="CO21" s="20"/>
      <c r="CP21" s="20"/>
      <c r="CQ21" s="20"/>
      <c r="CR21" s="20"/>
      <c r="CS21" s="20"/>
      <c r="CT21" s="20"/>
      <c r="CU21" s="20"/>
      <c r="CV21" s="20"/>
      <c r="CW21" s="20"/>
      <c r="CX21" s="20"/>
      <c r="CY21" s="20"/>
      <c r="CZ21" s="20"/>
      <c r="DA21" s="20"/>
      <c r="DB21" s="20"/>
      <c r="DC21" s="20"/>
      <c r="DD21" s="20"/>
      <c r="DE21" s="20"/>
      <c r="DF21" s="20"/>
      <c r="DG21" s="20"/>
      <c r="DH21" s="20"/>
      <c r="DI21" s="20"/>
      <c r="DJ21" s="20"/>
      <c r="DK21" s="20"/>
      <c r="DL21" s="20"/>
      <c r="DM21" s="20"/>
      <c r="DN21" s="20"/>
      <c r="DO21" s="20"/>
      <c r="DP21" s="20"/>
      <c r="DQ21" s="20"/>
      <c r="DR21" s="20"/>
      <c r="DS21" s="20"/>
      <c r="DT21" s="20"/>
      <c r="DU21" s="20"/>
      <c r="DV21" s="20"/>
      <c r="DW21" s="20"/>
      <c r="DX21" s="20"/>
      <c r="DY21" s="19"/>
      <c r="DZ21" s="19"/>
      <c r="EA21" s="19"/>
      <c r="EB21" s="20"/>
      <c r="EC21" s="20"/>
      <c r="ED21" s="20"/>
      <c r="EE21" s="20"/>
      <c r="EF21" s="20"/>
      <c r="EG21" s="20"/>
      <c r="EH21" s="20"/>
      <c r="EI21" s="20"/>
      <c r="EJ21" s="20"/>
      <c r="EK21" s="20"/>
      <c r="EL21" s="20"/>
      <c r="EM21" s="20"/>
      <c r="EN21" s="20"/>
      <c r="EO21" s="20"/>
      <c r="EP21" s="20"/>
      <c r="EQ21" s="20"/>
      <c r="ER21" s="20"/>
      <c r="ES21" s="21"/>
      <c r="ET21" s="21"/>
      <c r="EU21" s="21"/>
      <c r="EV21" s="21"/>
      <c r="EW21" s="21"/>
      <c r="EX21" s="20"/>
      <c r="EY21" s="20"/>
      <c r="EZ21" s="20"/>
      <c r="FA21" s="20"/>
      <c r="FB21" s="20"/>
      <c r="FC21" s="20"/>
      <c r="FD21" s="20"/>
      <c r="FE21" s="20"/>
      <c r="FF21" s="20"/>
      <c r="FG21" s="20"/>
      <c r="FH21" s="20"/>
      <c r="FI21" s="20"/>
      <c r="FJ21" s="20"/>
      <c r="FK21" s="20"/>
      <c r="FL21" s="20"/>
      <c r="FM21" s="20"/>
      <c r="FN21" s="20"/>
      <c r="FO21" s="20"/>
      <c r="FP21" s="20"/>
      <c r="FQ21" s="20"/>
      <c r="FR21" s="20"/>
      <c r="FS21" s="20"/>
      <c r="FT21" s="20"/>
      <c r="FU21" s="20"/>
      <c r="FV21" s="20"/>
      <c r="FW21" s="20"/>
      <c r="FX21" s="20"/>
      <c r="FY21" s="20"/>
      <c r="FZ21" s="20"/>
      <c r="GA21" s="20"/>
      <c r="GB21" s="20"/>
      <c r="GC21" s="20"/>
      <c r="GD21" s="20"/>
      <c r="GE21" s="20"/>
      <c r="GF21" s="20"/>
      <c r="GG21" s="20"/>
      <c r="GH21" s="20"/>
      <c r="GI21" s="20"/>
      <c r="GJ21" s="20"/>
      <c r="GK21" s="20"/>
      <c r="GL21" s="20"/>
      <c r="GM21" s="20"/>
      <c r="GN21" s="20"/>
      <c r="GO21" s="20"/>
      <c r="GP21" s="20"/>
      <c r="GQ21" s="20"/>
      <c r="GR21" s="20"/>
      <c r="GS21" s="20"/>
      <c r="GT21" s="20"/>
      <c r="GU21" s="20"/>
      <c r="GV21" s="20"/>
      <c r="GW21" s="20"/>
      <c r="GX21" s="20"/>
      <c r="GY21" s="20"/>
      <c r="GZ21" s="20"/>
      <c r="HA21" s="20"/>
      <c r="HB21" s="20"/>
      <c r="HC21" s="20"/>
      <c r="HD21" s="20"/>
      <c r="HE21" s="20"/>
      <c r="HF21" s="20"/>
      <c r="HG21" s="20"/>
      <c r="HH21" s="20"/>
      <c r="HI21" s="20"/>
      <c r="HJ21" s="20"/>
      <c r="HK21" s="20"/>
      <c r="HL21" s="20"/>
      <c r="HM21" s="20"/>
      <c r="HN21" s="20"/>
      <c r="HO21" s="20"/>
      <c r="HP21" s="20"/>
      <c r="HQ21" s="20"/>
      <c r="HR21" s="20"/>
      <c r="HS21" s="20"/>
      <c r="HT21" s="20"/>
      <c r="HU21" s="20"/>
      <c r="HV21" s="20"/>
      <c r="HW21" s="20"/>
      <c r="HX21" s="20"/>
      <c r="HY21" s="20"/>
      <c r="HZ21" s="20"/>
      <c r="IA21" s="20"/>
      <c r="IB21" s="20"/>
      <c r="IC21" s="20"/>
      <c r="ID21" s="20"/>
      <c r="IE21" s="20"/>
      <c r="IF21" s="20"/>
      <c r="IG21" s="20"/>
      <c r="IH21" s="20"/>
      <c r="II21" s="20"/>
      <c r="IJ21" s="20"/>
      <c r="IK21" s="20"/>
      <c r="IL21" s="20"/>
      <c r="IM21" s="20"/>
      <c r="IN21" s="20"/>
      <c r="IO21" s="20"/>
      <c r="IP21" s="20"/>
      <c r="IQ21" s="20"/>
      <c r="IR21" s="20"/>
      <c r="IS21" s="20"/>
      <c r="IT21" s="20"/>
      <c r="IU21" s="20"/>
      <c r="IV21" s="20"/>
    </row>
    <row r="22" spans="1:256" s="116" customFormat="1" ht="70.5">
      <c r="A22" s="115" t="s">
        <v>50</v>
      </c>
      <c r="B22" s="115"/>
      <c r="C22" s="115"/>
      <c r="D22" s="115"/>
      <c r="E22" s="115"/>
      <c r="F22" s="115"/>
      <c r="G22" s="115"/>
      <c r="H22" s="115"/>
      <c r="I22" s="115"/>
      <c r="J22" s="115"/>
      <c r="L22" s="117"/>
      <c r="DV22" s="117"/>
      <c r="DW22" s="117"/>
      <c r="DX22" s="117"/>
      <c r="EP22" s="118"/>
      <c r="EQ22" s="118"/>
      <c r="ER22" s="118"/>
      <c r="ES22" s="118"/>
      <c r="ET22" s="118"/>
    </row>
    <row r="23" spans="1:256" s="116" customFormat="1" ht="70.5">
      <c r="A23" s="115" t="s">
        <v>56</v>
      </c>
      <c r="B23" s="115"/>
      <c r="C23" s="115"/>
      <c r="D23" s="115"/>
      <c r="E23" s="115"/>
      <c r="F23" s="115"/>
      <c r="G23" s="115"/>
      <c r="H23" s="115"/>
      <c r="I23" s="115"/>
      <c r="J23" s="115"/>
      <c r="L23" s="117"/>
      <c r="DV23" s="117"/>
      <c r="DW23" s="117"/>
      <c r="DX23" s="117"/>
      <c r="EP23" s="118"/>
      <c r="EQ23" s="118"/>
      <c r="ER23" s="118"/>
      <c r="ES23" s="118"/>
      <c r="ET23" s="118"/>
    </row>
    <row r="24" spans="1:256" s="116" customFormat="1" ht="70.5">
      <c r="A24" s="115"/>
      <c r="B24" s="115"/>
      <c r="C24" s="115"/>
      <c r="D24" s="115"/>
      <c r="E24" s="115"/>
      <c r="F24" s="115"/>
      <c r="G24" s="115"/>
      <c r="H24" s="115"/>
      <c r="I24" s="115"/>
      <c r="J24" s="115"/>
      <c r="L24" s="117"/>
      <c r="DV24" s="117"/>
      <c r="DW24" s="117"/>
      <c r="DX24" s="117"/>
      <c r="EP24" s="118"/>
      <c r="EQ24" s="118"/>
      <c r="ER24" s="118"/>
      <c r="ES24" s="118"/>
      <c r="ET24" s="118"/>
    </row>
    <row r="25" spans="1:256" s="116" customFormat="1" ht="70.5">
      <c r="A25" s="115" t="s">
        <v>51</v>
      </c>
      <c r="B25" s="115"/>
      <c r="C25" s="115"/>
      <c r="D25" s="115"/>
      <c r="E25" s="115"/>
      <c r="F25" s="115"/>
      <c r="G25" s="115"/>
      <c r="H25" s="115"/>
      <c r="I25" s="115"/>
      <c r="J25" s="115"/>
      <c r="L25" s="117"/>
      <c r="DV25" s="117"/>
      <c r="DW25" s="117"/>
      <c r="DX25" s="117"/>
      <c r="EP25" s="118"/>
      <c r="EQ25" s="118"/>
      <c r="ER25" s="118"/>
      <c r="ES25" s="118"/>
      <c r="ET25" s="118"/>
    </row>
    <row r="26" spans="1:256" s="116" customFormat="1" ht="70.5">
      <c r="A26" s="119" t="s">
        <v>52</v>
      </c>
      <c r="B26" s="119"/>
      <c r="C26" s="119"/>
      <c r="D26" s="119"/>
      <c r="E26" s="119"/>
      <c r="F26" s="119"/>
      <c r="G26" s="119"/>
      <c r="H26" s="119"/>
      <c r="I26" s="119"/>
      <c r="J26" s="119"/>
      <c r="L26" s="117"/>
      <c r="DV26" s="117"/>
      <c r="DW26" s="117"/>
      <c r="DX26" s="117"/>
      <c r="EP26" s="118"/>
      <c r="EQ26" s="118"/>
      <c r="ER26" s="118"/>
      <c r="ES26" s="118"/>
      <c r="ET26" s="118"/>
    </row>
    <row r="27" spans="1:256" s="41" customFormat="1" ht="25.5" customHeight="1">
      <c r="A27" s="40"/>
      <c r="B27" s="40"/>
      <c r="C27" s="40"/>
      <c r="D27" s="40"/>
      <c r="E27" s="40"/>
      <c r="F27" s="40"/>
      <c r="G27" s="40"/>
      <c r="H27" s="40"/>
      <c r="I27" s="40"/>
      <c r="J27" s="40"/>
      <c r="L27" s="42"/>
      <c r="DV27" s="42"/>
      <c r="DW27" s="42"/>
      <c r="DX27" s="42"/>
      <c r="EP27" s="43"/>
      <c r="EQ27" s="43"/>
      <c r="ER27" s="43"/>
      <c r="ES27" s="43"/>
      <c r="ET27" s="43"/>
    </row>
    <row r="28" spans="1:256">
      <c r="A28" s="35"/>
      <c r="B28" s="35"/>
      <c r="C28" s="35"/>
      <c r="D28" s="36"/>
      <c r="E28" s="35"/>
      <c r="F28" s="35"/>
      <c r="G28" s="35"/>
      <c r="H28" s="35"/>
      <c r="I28" s="35"/>
      <c r="J28" s="35"/>
      <c r="K28" s="35"/>
      <c r="L28" s="35"/>
      <c r="M28" s="35"/>
      <c r="N28" s="20"/>
      <c r="O28" s="19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  <c r="AR28" s="20"/>
      <c r="AS28" s="20"/>
      <c r="AT28" s="20"/>
      <c r="AU28" s="20"/>
      <c r="AV28" s="20"/>
      <c r="AW28" s="20"/>
      <c r="AX28" s="20"/>
      <c r="AY28" s="20"/>
      <c r="AZ28" s="20"/>
      <c r="BA28" s="20"/>
      <c r="BB28" s="20"/>
      <c r="BC28" s="20"/>
      <c r="BD28" s="20"/>
      <c r="BE28" s="20"/>
      <c r="BF28" s="20"/>
      <c r="BG28" s="20"/>
      <c r="BH28" s="20"/>
      <c r="BI28" s="20"/>
      <c r="BJ28" s="20"/>
      <c r="BK28" s="20"/>
      <c r="BL28" s="20"/>
      <c r="BM28" s="20"/>
      <c r="BN28" s="20"/>
      <c r="BO28" s="20"/>
      <c r="BP28" s="20"/>
      <c r="BQ28" s="20"/>
      <c r="BR28" s="20"/>
      <c r="BS28" s="20"/>
      <c r="BT28" s="20"/>
      <c r="BU28" s="20"/>
      <c r="BV28" s="20"/>
      <c r="BW28" s="20"/>
      <c r="BX28" s="20"/>
      <c r="BY28" s="20"/>
      <c r="BZ28" s="20"/>
      <c r="CA28" s="20"/>
      <c r="CB28" s="20"/>
      <c r="CC28" s="20"/>
      <c r="CD28" s="20"/>
      <c r="CE28" s="20"/>
      <c r="CF28" s="20"/>
      <c r="CG28" s="20"/>
      <c r="CH28" s="20"/>
      <c r="CI28" s="20"/>
      <c r="CJ28" s="20"/>
      <c r="CK28" s="20"/>
      <c r="CL28" s="20"/>
      <c r="CM28" s="20"/>
      <c r="CN28" s="20"/>
      <c r="CO28" s="20"/>
      <c r="CP28" s="20"/>
      <c r="CQ28" s="20"/>
      <c r="CR28" s="20"/>
      <c r="CS28" s="20"/>
      <c r="CT28" s="20"/>
      <c r="CU28" s="20"/>
      <c r="CV28" s="20"/>
      <c r="CW28" s="20"/>
      <c r="CX28" s="20"/>
      <c r="CY28" s="20"/>
      <c r="CZ28" s="20"/>
      <c r="DA28" s="20"/>
      <c r="DB28" s="20"/>
      <c r="DC28" s="20"/>
      <c r="DD28" s="20"/>
      <c r="DE28" s="20"/>
      <c r="DF28" s="20"/>
      <c r="DG28" s="20"/>
      <c r="DH28" s="20"/>
      <c r="DI28" s="20"/>
      <c r="DJ28" s="20"/>
      <c r="DK28" s="20"/>
      <c r="DL28" s="20"/>
      <c r="DM28" s="20"/>
      <c r="DN28" s="20"/>
      <c r="DO28" s="20"/>
      <c r="DP28" s="20"/>
      <c r="DQ28" s="20"/>
      <c r="DR28" s="20"/>
      <c r="DS28" s="20"/>
      <c r="DT28" s="20"/>
      <c r="DU28" s="20"/>
      <c r="DV28" s="20"/>
      <c r="DW28" s="20"/>
      <c r="DX28" s="20"/>
      <c r="DY28" s="19"/>
      <c r="DZ28" s="19"/>
      <c r="EA28" s="19"/>
      <c r="EB28" s="20"/>
      <c r="EC28" s="20"/>
      <c r="ED28" s="20"/>
      <c r="EE28" s="20"/>
      <c r="EF28" s="20"/>
      <c r="EG28" s="20"/>
      <c r="EH28" s="20"/>
      <c r="EI28" s="20"/>
      <c r="EJ28" s="20"/>
      <c r="EK28" s="20"/>
      <c r="EL28" s="20"/>
      <c r="EM28" s="20"/>
      <c r="EN28" s="20"/>
      <c r="EO28" s="20"/>
      <c r="EP28" s="20"/>
      <c r="EQ28" s="20"/>
      <c r="ER28" s="20"/>
      <c r="ES28" s="21"/>
      <c r="ET28" s="21"/>
      <c r="EU28" s="21"/>
      <c r="EV28" s="21"/>
      <c r="EW28" s="21"/>
      <c r="EX28" s="20"/>
      <c r="EY28" s="20"/>
      <c r="EZ28" s="20"/>
      <c r="FA28" s="20"/>
      <c r="FB28" s="20"/>
      <c r="FC28" s="20"/>
      <c r="FD28" s="20"/>
      <c r="FE28" s="20"/>
      <c r="FF28" s="20"/>
      <c r="FG28" s="20"/>
      <c r="FH28" s="20"/>
      <c r="FI28" s="20"/>
      <c r="FJ28" s="20"/>
      <c r="FK28" s="20"/>
      <c r="FL28" s="20"/>
      <c r="FM28" s="20"/>
      <c r="FN28" s="20"/>
      <c r="FO28" s="20"/>
      <c r="FP28" s="20"/>
      <c r="FQ28" s="20"/>
      <c r="FR28" s="20"/>
      <c r="FS28" s="20"/>
      <c r="FT28" s="20"/>
      <c r="FU28" s="20"/>
      <c r="FV28" s="20"/>
      <c r="FW28" s="20"/>
      <c r="FX28" s="20"/>
      <c r="FY28" s="20"/>
      <c r="FZ28" s="20"/>
      <c r="GA28" s="20"/>
      <c r="GB28" s="20"/>
      <c r="GC28" s="20"/>
      <c r="GD28" s="20"/>
      <c r="GE28" s="20"/>
      <c r="GF28" s="20"/>
      <c r="GG28" s="20"/>
      <c r="GH28" s="20"/>
      <c r="GI28" s="20"/>
      <c r="GJ28" s="20"/>
      <c r="GK28" s="20"/>
      <c r="GL28" s="20"/>
      <c r="GM28" s="20"/>
      <c r="GN28" s="20"/>
      <c r="GO28" s="20"/>
      <c r="GP28" s="20"/>
      <c r="GQ28" s="20"/>
      <c r="GR28" s="20"/>
      <c r="GS28" s="20"/>
      <c r="GT28" s="20"/>
      <c r="GU28" s="20"/>
      <c r="GV28" s="20"/>
      <c r="GW28" s="20"/>
      <c r="GX28" s="20"/>
      <c r="GY28" s="20"/>
      <c r="GZ28" s="20"/>
      <c r="HA28" s="20"/>
      <c r="HB28" s="20"/>
      <c r="HC28" s="20"/>
      <c r="HD28" s="20"/>
      <c r="HE28" s="20"/>
      <c r="HF28" s="20"/>
      <c r="HG28" s="20"/>
      <c r="HH28" s="20"/>
      <c r="HI28" s="20"/>
      <c r="HJ28" s="20"/>
      <c r="HK28" s="20"/>
      <c r="HL28" s="20"/>
      <c r="HM28" s="20"/>
      <c r="HN28" s="20"/>
      <c r="HO28" s="20"/>
      <c r="HP28" s="20"/>
      <c r="HQ28" s="20"/>
      <c r="HR28" s="20"/>
      <c r="HS28" s="20"/>
      <c r="HT28" s="20"/>
      <c r="HU28" s="20"/>
      <c r="HV28" s="20"/>
      <c r="HW28" s="20"/>
      <c r="HX28" s="20"/>
      <c r="HY28" s="20"/>
      <c r="HZ28" s="20"/>
      <c r="IA28" s="20"/>
      <c r="IB28" s="20"/>
      <c r="IC28" s="20"/>
      <c r="ID28" s="20"/>
      <c r="IE28" s="20"/>
      <c r="IF28" s="20"/>
      <c r="IG28" s="20"/>
      <c r="IH28" s="20"/>
      <c r="II28" s="20"/>
      <c r="IJ28" s="20"/>
      <c r="IK28" s="20"/>
      <c r="IL28" s="20"/>
      <c r="IM28" s="20"/>
      <c r="IN28" s="20"/>
      <c r="IO28" s="20"/>
      <c r="IP28" s="20"/>
      <c r="IQ28" s="20"/>
      <c r="IR28" s="20"/>
      <c r="IS28" s="20"/>
      <c r="IT28" s="20"/>
      <c r="IU28" s="20"/>
      <c r="IV28" s="20"/>
    </row>
    <row r="29" spans="1:256">
      <c r="A29" s="35"/>
      <c r="B29" s="35"/>
      <c r="C29" s="35"/>
      <c r="D29" s="36"/>
      <c r="E29" s="35"/>
      <c r="F29" s="35"/>
      <c r="G29" s="35"/>
      <c r="H29" s="35"/>
      <c r="I29" s="35"/>
      <c r="J29" s="35"/>
      <c r="K29" s="35"/>
      <c r="L29" s="35"/>
      <c r="M29" s="35"/>
      <c r="N29" s="20"/>
      <c r="O29" s="19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0"/>
      <c r="AQ29" s="20"/>
      <c r="AR29" s="20"/>
      <c r="AS29" s="20"/>
      <c r="AT29" s="20"/>
      <c r="AU29" s="20"/>
      <c r="AV29" s="20"/>
      <c r="AW29" s="20"/>
      <c r="AX29" s="20"/>
      <c r="AY29" s="20"/>
      <c r="AZ29" s="20"/>
      <c r="BA29" s="20"/>
      <c r="BB29" s="20"/>
      <c r="BC29" s="20"/>
      <c r="BD29" s="20"/>
      <c r="BE29" s="20"/>
      <c r="BF29" s="20"/>
      <c r="BG29" s="20"/>
      <c r="BH29" s="20"/>
      <c r="BI29" s="20"/>
      <c r="BJ29" s="20"/>
      <c r="BK29" s="20"/>
      <c r="BL29" s="20"/>
      <c r="BM29" s="20"/>
      <c r="BN29" s="20"/>
      <c r="BO29" s="20"/>
      <c r="BP29" s="20"/>
      <c r="BQ29" s="20"/>
      <c r="BR29" s="20"/>
      <c r="BS29" s="20"/>
      <c r="BT29" s="20"/>
      <c r="BU29" s="20"/>
      <c r="BV29" s="20"/>
      <c r="BW29" s="20"/>
      <c r="BX29" s="20"/>
      <c r="BY29" s="20"/>
      <c r="BZ29" s="20"/>
      <c r="CA29" s="20"/>
      <c r="CB29" s="20"/>
      <c r="CC29" s="20"/>
      <c r="CD29" s="20"/>
      <c r="CE29" s="20"/>
      <c r="CF29" s="20"/>
      <c r="CG29" s="20"/>
      <c r="CH29" s="20"/>
      <c r="CI29" s="20"/>
      <c r="CJ29" s="20"/>
      <c r="CK29" s="20"/>
      <c r="CL29" s="20"/>
      <c r="CM29" s="20"/>
      <c r="CN29" s="20"/>
      <c r="CO29" s="20"/>
      <c r="CP29" s="20"/>
      <c r="CQ29" s="20"/>
      <c r="CR29" s="20"/>
      <c r="CS29" s="20"/>
      <c r="CT29" s="20"/>
      <c r="CU29" s="20"/>
      <c r="CV29" s="20"/>
      <c r="CW29" s="20"/>
      <c r="CX29" s="20"/>
      <c r="CY29" s="20"/>
      <c r="CZ29" s="20"/>
      <c r="DA29" s="20"/>
      <c r="DB29" s="20"/>
      <c r="DC29" s="20"/>
      <c r="DD29" s="20"/>
      <c r="DE29" s="20"/>
      <c r="DF29" s="20"/>
      <c r="DG29" s="20"/>
      <c r="DH29" s="20"/>
      <c r="DI29" s="20"/>
      <c r="DJ29" s="20"/>
      <c r="DK29" s="20"/>
      <c r="DL29" s="20"/>
      <c r="DM29" s="20"/>
      <c r="DN29" s="20"/>
      <c r="DO29" s="20"/>
      <c r="DP29" s="20"/>
      <c r="DQ29" s="20"/>
      <c r="DR29" s="20"/>
      <c r="DS29" s="20"/>
      <c r="DT29" s="20"/>
      <c r="DU29" s="20"/>
      <c r="DV29" s="20"/>
      <c r="DW29" s="20"/>
      <c r="DX29" s="20"/>
      <c r="DY29" s="19"/>
      <c r="DZ29" s="19"/>
      <c r="EA29" s="19"/>
      <c r="EB29" s="20"/>
      <c r="EC29" s="20"/>
      <c r="ED29" s="20"/>
      <c r="EE29" s="20"/>
      <c r="EF29" s="20"/>
      <c r="EG29" s="20"/>
      <c r="EH29" s="20"/>
      <c r="EI29" s="20"/>
      <c r="EJ29" s="20"/>
      <c r="EK29" s="20"/>
      <c r="EL29" s="20"/>
      <c r="EM29" s="20"/>
      <c r="EN29" s="20"/>
      <c r="EO29" s="20"/>
      <c r="EP29" s="20"/>
      <c r="EQ29" s="20"/>
      <c r="ER29" s="20"/>
      <c r="ES29" s="21"/>
      <c r="ET29" s="21"/>
      <c r="EU29" s="21"/>
      <c r="EV29" s="21"/>
      <c r="EW29" s="21"/>
      <c r="EX29" s="20"/>
      <c r="EY29" s="20"/>
      <c r="EZ29" s="20"/>
      <c r="FA29" s="20"/>
      <c r="FB29" s="20"/>
      <c r="FC29" s="20"/>
      <c r="FD29" s="20"/>
      <c r="FE29" s="20"/>
      <c r="FF29" s="20"/>
      <c r="FG29" s="20"/>
      <c r="FH29" s="20"/>
      <c r="FI29" s="20"/>
      <c r="FJ29" s="20"/>
      <c r="FK29" s="20"/>
      <c r="FL29" s="20"/>
      <c r="FM29" s="20"/>
      <c r="FN29" s="20"/>
      <c r="FO29" s="20"/>
      <c r="FP29" s="20"/>
      <c r="FQ29" s="20"/>
      <c r="FR29" s="20"/>
      <c r="FS29" s="20"/>
      <c r="FT29" s="20"/>
      <c r="FU29" s="20"/>
      <c r="FV29" s="20"/>
      <c r="FW29" s="20"/>
      <c r="FX29" s="20"/>
      <c r="FY29" s="20"/>
      <c r="FZ29" s="20"/>
      <c r="GA29" s="20"/>
      <c r="GB29" s="20"/>
      <c r="GC29" s="20"/>
      <c r="GD29" s="20"/>
      <c r="GE29" s="20"/>
      <c r="GF29" s="20"/>
      <c r="GG29" s="20"/>
      <c r="GH29" s="20"/>
      <c r="GI29" s="20"/>
      <c r="GJ29" s="20"/>
      <c r="GK29" s="20"/>
      <c r="GL29" s="20"/>
      <c r="GM29" s="20"/>
      <c r="GN29" s="20"/>
      <c r="GO29" s="20"/>
      <c r="GP29" s="20"/>
      <c r="GQ29" s="20"/>
      <c r="GR29" s="20"/>
      <c r="GS29" s="20"/>
      <c r="GT29" s="20"/>
      <c r="GU29" s="20"/>
      <c r="GV29" s="20"/>
      <c r="GW29" s="20"/>
      <c r="GX29" s="20"/>
      <c r="GY29" s="20"/>
      <c r="GZ29" s="20"/>
      <c r="HA29" s="20"/>
      <c r="HB29" s="20"/>
      <c r="HC29" s="20"/>
      <c r="HD29" s="20"/>
      <c r="HE29" s="20"/>
      <c r="HF29" s="20"/>
      <c r="HG29" s="20"/>
      <c r="HH29" s="20"/>
      <c r="HI29" s="20"/>
      <c r="HJ29" s="20"/>
      <c r="HK29" s="20"/>
      <c r="HL29" s="20"/>
      <c r="HM29" s="20"/>
      <c r="HN29" s="20"/>
      <c r="HO29" s="20"/>
      <c r="HP29" s="20"/>
      <c r="HQ29" s="20"/>
      <c r="HR29" s="20"/>
      <c r="HS29" s="20"/>
      <c r="HT29" s="20"/>
      <c r="HU29" s="20"/>
      <c r="HV29" s="20"/>
      <c r="HW29" s="20"/>
      <c r="HX29" s="20"/>
      <c r="HY29" s="20"/>
      <c r="HZ29" s="20"/>
      <c r="IA29" s="20"/>
      <c r="IB29" s="20"/>
      <c r="IC29" s="20"/>
      <c r="ID29" s="20"/>
      <c r="IE29" s="20"/>
      <c r="IF29" s="20"/>
      <c r="IG29" s="20"/>
      <c r="IH29" s="20"/>
      <c r="II29" s="20"/>
      <c r="IJ29" s="20"/>
      <c r="IK29" s="20"/>
      <c r="IL29" s="20"/>
      <c r="IM29" s="20"/>
      <c r="IN29" s="20"/>
      <c r="IO29" s="20"/>
      <c r="IP29" s="20"/>
      <c r="IQ29" s="20"/>
      <c r="IR29" s="20"/>
      <c r="IS29" s="20"/>
      <c r="IT29" s="20"/>
      <c r="IU29" s="20"/>
      <c r="IV29" s="20"/>
    </row>
    <row r="30" spans="1:256">
      <c r="A30" s="35"/>
      <c r="B30" s="35"/>
      <c r="C30" s="35"/>
      <c r="D30" s="36"/>
      <c r="E30" s="35"/>
      <c r="F30" s="35"/>
      <c r="G30" s="35"/>
      <c r="H30" s="35"/>
      <c r="I30" s="35"/>
      <c r="J30" s="35"/>
      <c r="K30" s="35"/>
      <c r="L30" s="35"/>
      <c r="M30" s="35"/>
      <c r="N30" s="20"/>
      <c r="O30" s="19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  <c r="AS30" s="20"/>
      <c r="AT30" s="20"/>
      <c r="AU30" s="20"/>
      <c r="AV30" s="20"/>
      <c r="AW30" s="20"/>
      <c r="AX30" s="20"/>
      <c r="AY30" s="20"/>
      <c r="AZ30" s="20"/>
      <c r="BA30" s="20"/>
      <c r="BB30" s="20"/>
      <c r="BC30" s="20"/>
      <c r="BD30" s="20"/>
      <c r="BE30" s="20"/>
      <c r="BF30" s="20"/>
      <c r="BG30" s="20"/>
      <c r="BH30" s="20"/>
      <c r="BI30" s="20"/>
      <c r="BJ30" s="20"/>
      <c r="BK30" s="20"/>
      <c r="BL30" s="20"/>
      <c r="BM30" s="20"/>
      <c r="BN30" s="20"/>
      <c r="BO30" s="20"/>
      <c r="BP30" s="20"/>
      <c r="BQ30" s="20"/>
      <c r="BR30" s="20"/>
      <c r="BS30" s="20"/>
      <c r="BT30" s="20"/>
      <c r="BU30" s="20"/>
      <c r="BV30" s="20"/>
      <c r="BW30" s="20"/>
      <c r="BX30" s="20"/>
      <c r="BY30" s="20"/>
      <c r="BZ30" s="20"/>
      <c r="CA30" s="20"/>
      <c r="CB30" s="20"/>
      <c r="CC30" s="20"/>
      <c r="CD30" s="20"/>
      <c r="CE30" s="20"/>
      <c r="CF30" s="20"/>
      <c r="CG30" s="20"/>
      <c r="CH30" s="20"/>
      <c r="CI30" s="20"/>
      <c r="CJ30" s="20"/>
      <c r="CK30" s="20"/>
      <c r="CL30" s="20"/>
      <c r="CM30" s="20"/>
      <c r="CN30" s="20"/>
      <c r="CO30" s="20"/>
      <c r="CP30" s="20"/>
      <c r="CQ30" s="20"/>
      <c r="CR30" s="20"/>
      <c r="CS30" s="20"/>
      <c r="CT30" s="20"/>
      <c r="CU30" s="20"/>
      <c r="CV30" s="20"/>
      <c r="CW30" s="20"/>
      <c r="CX30" s="20"/>
      <c r="CY30" s="20"/>
      <c r="CZ30" s="20"/>
      <c r="DA30" s="20"/>
      <c r="DB30" s="20"/>
      <c r="DC30" s="20"/>
      <c r="DD30" s="20"/>
      <c r="DE30" s="20"/>
      <c r="DF30" s="20"/>
      <c r="DG30" s="20"/>
      <c r="DH30" s="20"/>
      <c r="DI30" s="20"/>
      <c r="DJ30" s="20"/>
      <c r="DK30" s="20"/>
      <c r="DL30" s="20"/>
      <c r="DM30" s="20"/>
      <c r="DN30" s="20"/>
      <c r="DO30" s="20"/>
      <c r="DP30" s="20"/>
      <c r="DQ30" s="20"/>
      <c r="DR30" s="20"/>
      <c r="DS30" s="20"/>
      <c r="DT30" s="20"/>
      <c r="DU30" s="20"/>
      <c r="DV30" s="20"/>
      <c r="DW30" s="20"/>
      <c r="DX30" s="20"/>
      <c r="DY30" s="19"/>
      <c r="DZ30" s="19"/>
      <c r="EA30" s="19"/>
      <c r="EB30" s="20"/>
      <c r="EC30" s="20"/>
      <c r="ED30" s="20"/>
      <c r="EE30" s="20"/>
      <c r="EF30" s="20"/>
      <c r="EG30" s="20"/>
      <c r="EH30" s="20"/>
      <c r="EI30" s="20"/>
      <c r="EJ30" s="20"/>
      <c r="EK30" s="20"/>
      <c r="EL30" s="20"/>
      <c r="EM30" s="20"/>
      <c r="EN30" s="20"/>
      <c r="EO30" s="20"/>
      <c r="EP30" s="20"/>
      <c r="EQ30" s="20"/>
      <c r="ER30" s="20"/>
      <c r="ES30" s="21"/>
      <c r="ET30" s="21"/>
      <c r="EU30" s="21"/>
      <c r="EV30" s="21"/>
      <c r="EW30" s="21"/>
      <c r="EX30" s="20"/>
      <c r="EY30" s="20"/>
      <c r="EZ30" s="20"/>
      <c r="FA30" s="20"/>
      <c r="FB30" s="20"/>
      <c r="FC30" s="20"/>
      <c r="FD30" s="20"/>
      <c r="FE30" s="20"/>
      <c r="FF30" s="20"/>
      <c r="FG30" s="20"/>
      <c r="FH30" s="20"/>
      <c r="FI30" s="20"/>
      <c r="FJ30" s="20"/>
      <c r="FK30" s="20"/>
      <c r="FL30" s="20"/>
      <c r="FM30" s="20"/>
      <c r="FN30" s="20"/>
      <c r="FO30" s="20"/>
      <c r="FP30" s="20"/>
      <c r="FQ30" s="20"/>
      <c r="FR30" s="20"/>
      <c r="FS30" s="20"/>
      <c r="FT30" s="20"/>
      <c r="FU30" s="20"/>
      <c r="FV30" s="20"/>
      <c r="FW30" s="20"/>
      <c r="FX30" s="20"/>
      <c r="FY30" s="20"/>
      <c r="FZ30" s="20"/>
      <c r="GA30" s="20"/>
      <c r="GB30" s="20"/>
      <c r="GC30" s="20"/>
      <c r="GD30" s="20"/>
      <c r="GE30" s="20"/>
      <c r="GF30" s="20"/>
      <c r="GG30" s="20"/>
      <c r="GH30" s="20"/>
      <c r="GI30" s="20"/>
      <c r="GJ30" s="20"/>
      <c r="GK30" s="20"/>
      <c r="GL30" s="20"/>
      <c r="GM30" s="20"/>
      <c r="GN30" s="20"/>
      <c r="GO30" s="20"/>
      <c r="GP30" s="20"/>
      <c r="GQ30" s="20"/>
      <c r="GR30" s="20"/>
      <c r="GS30" s="20"/>
      <c r="GT30" s="20"/>
      <c r="GU30" s="20"/>
      <c r="GV30" s="20"/>
      <c r="GW30" s="20"/>
      <c r="GX30" s="20"/>
      <c r="GY30" s="20"/>
      <c r="GZ30" s="20"/>
      <c r="HA30" s="20"/>
      <c r="HB30" s="20"/>
      <c r="HC30" s="20"/>
      <c r="HD30" s="20"/>
      <c r="HE30" s="20"/>
      <c r="HF30" s="20"/>
      <c r="HG30" s="20"/>
      <c r="HH30" s="20"/>
      <c r="HI30" s="20"/>
      <c r="HJ30" s="20"/>
      <c r="HK30" s="20"/>
      <c r="HL30" s="20"/>
      <c r="HM30" s="20"/>
      <c r="HN30" s="20"/>
      <c r="HO30" s="20"/>
      <c r="HP30" s="20"/>
      <c r="HQ30" s="20"/>
      <c r="HR30" s="20"/>
      <c r="HS30" s="20"/>
      <c r="HT30" s="20"/>
      <c r="HU30" s="20"/>
      <c r="HV30" s="20"/>
      <c r="HW30" s="20"/>
      <c r="HX30" s="20"/>
      <c r="HY30" s="20"/>
      <c r="HZ30" s="20"/>
      <c r="IA30" s="20"/>
      <c r="IB30" s="20"/>
      <c r="IC30" s="20"/>
      <c r="ID30" s="20"/>
      <c r="IE30" s="20"/>
      <c r="IF30" s="20"/>
      <c r="IG30" s="20"/>
      <c r="IH30" s="20"/>
      <c r="II30" s="20"/>
      <c r="IJ30" s="20"/>
      <c r="IK30" s="20"/>
      <c r="IL30" s="20"/>
      <c r="IM30" s="20"/>
      <c r="IN30" s="20"/>
      <c r="IO30" s="20"/>
      <c r="IP30" s="20"/>
      <c r="IQ30" s="20"/>
      <c r="IR30" s="20"/>
      <c r="IS30" s="20"/>
      <c r="IT30" s="20"/>
      <c r="IU30" s="20"/>
      <c r="IV30" s="20"/>
    </row>
  </sheetData>
  <sheetProtection formatCells="0" formatColumns="0" formatRows="0" insertColumns="0" insertRows="0" insertHyperlinks="0" deleteColumns="0" deleteRows="0" autoFilter="0" pivotTables="0"/>
  <mergeCells count="23">
    <mergeCell ref="A5:M5"/>
    <mergeCell ref="N1:N4"/>
    <mergeCell ref="A2:M2"/>
    <mergeCell ref="A3:M3"/>
    <mergeCell ref="A4:E4"/>
    <mergeCell ref="H4:M4"/>
    <mergeCell ref="A6:M6"/>
    <mergeCell ref="A8:A10"/>
    <mergeCell ref="B8:B10"/>
    <mergeCell ref="C8:C10"/>
    <mergeCell ref="D8:D10"/>
    <mergeCell ref="E8:E10"/>
    <mergeCell ref="F8:F10"/>
    <mergeCell ref="G8:G10"/>
    <mergeCell ref="H8:H10"/>
    <mergeCell ref="I8:J8"/>
    <mergeCell ref="K8:L8"/>
    <mergeCell ref="M8:M10"/>
    <mergeCell ref="N8:N10"/>
    <mergeCell ref="I9:I10"/>
    <mergeCell ref="J9:J10"/>
    <mergeCell ref="K9:K10"/>
    <mergeCell ref="L9:L10"/>
  </mergeCells>
  <phoneticPr fontId="23" type="noConversion"/>
  <dataValidations count="2">
    <dataValidation type="whole" errorStyle="warning" showInputMessage="1" showErrorMessage="1" error="Укажите правильно занимаемое мотокроссменом место_x000a_Место должно быть  от 1 до 60" sqref="L11:L20">
      <formula1>1</formula1>
      <formula2>60</formula2>
    </dataValidation>
    <dataValidation type="decimal" errorStyle="warning" allowBlank="1" showInputMessage="1" showErrorMessage="1" error="Укажите правильно занимаемое мотокроссменом место_x000a_Место должно быть  от 1 до 60" sqref="J11:K20">
      <formula1>1</formula1>
      <formula2>60</formula2>
    </dataValidation>
  </dataValidations>
  <printOptions horizontalCentered="1"/>
  <pageMargins left="0.59055118110236227" right="0.19685039370078741" top="0.19685039370078741" bottom="0.19685039370078741" header="0" footer="0"/>
  <pageSetup paperSize="9" scale="24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 codeName="Лист32">
    <pageSetUpPr fitToPage="1"/>
  </sheetPr>
  <dimension ref="A1:IV49"/>
  <sheetViews>
    <sheetView topLeftCell="A19" zoomScale="25" zoomScaleNormal="30" zoomScalePageLayoutView="75" workbookViewId="0">
      <selection activeCell="E20" sqref="E20"/>
    </sheetView>
  </sheetViews>
  <sheetFormatPr defaultColWidth="0" defaultRowHeight="12.75"/>
  <cols>
    <col min="1" max="1" width="14.85546875" style="37" customWidth="1"/>
    <col min="2" max="2" width="21.7109375" style="37" customWidth="1"/>
    <col min="3" max="3" width="110" style="37" customWidth="1"/>
    <col min="4" max="4" width="28.140625" style="38" customWidth="1"/>
    <col min="5" max="5" width="26.42578125" style="37" customWidth="1"/>
    <col min="6" max="6" width="191.140625" style="37" customWidth="1"/>
    <col min="7" max="7" width="222.42578125" style="37" customWidth="1"/>
    <col min="8" max="8" width="50.7109375" style="37" customWidth="1"/>
    <col min="9" max="9" width="15.5703125" style="37" customWidth="1"/>
    <col min="10" max="10" width="28.140625" style="37" customWidth="1"/>
    <col min="11" max="11" width="16" style="37" customWidth="1"/>
    <col min="12" max="12" width="27.7109375" style="37" customWidth="1"/>
    <col min="13" max="13" width="25.140625" style="37" customWidth="1"/>
    <col min="14" max="14" width="0.7109375" style="22" hidden="1" customWidth="1"/>
    <col min="15" max="15" width="0" style="32" hidden="1" customWidth="1"/>
    <col min="16" max="16" width="7.5703125" style="22" hidden="1" customWidth="1"/>
    <col min="17" max="128" width="7.140625" style="22" hidden="1" customWidth="1"/>
    <col min="129" max="131" width="0" style="32" hidden="1" customWidth="1"/>
    <col min="132" max="145" width="8.5703125" style="22" hidden="1" customWidth="1"/>
    <col min="146" max="147" width="7.140625" style="22" hidden="1" customWidth="1"/>
    <col min="148" max="148" width="8.5703125" style="22" hidden="1" customWidth="1"/>
    <col min="149" max="149" width="8.7109375" style="39" hidden="1" customWidth="1"/>
    <col min="150" max="150" width="6.140625" style="39" hidden="1" customWidth="1"/>
    <col min="151" max="151" width="8" style="39" hidden="1" customWidth="1"/>
    <col min="152" max="152" width="3.7109375" style="39" hidden="1" customWidth="1"/>
    <col min="153" max="153" width="9.140625" style="39" hidden="1" customWidth="1"/>
    <col min="154" max="154" width="10" style="22" hidden="1" customWidth="1"/>
    <col min="155" max="155" width="8.140625" style="22" hidden="1" customWidth="1"/>
    <col min="156" max="156" width="7.5703125" style="22" hidden="1" customWidth="1"/>
    <col min="157" max="157" width="9.5703125" style="22" hidden="1" customWidth="1"/>
    <col min="158" max="158" width="5.5703125" style="22" hidden="1" customWidth="1"/>
    <col min="159" max="160" width="5.42578125" style="22" hidden="1" customWidth="1"/>
    <col min="161" max="206" width="3.7109375" style="22" hidden="1" customWidth="1"/>
    <col min="207" max="207" width="7.42578125" style="22" hidden="1" customWidth="1"/>
    <col min="208" max="228" width="3.7109375" style="22" hidden="1" customWidth="1"/>
    <col min="229" max="229" width="5.42578125" style="22" hidden="1" customWidth="1"/>
    <col min="230" max="230" width="5.7109375" style="22" hidden="1" customWidth="1"/>
    <col min="231" max="251" width="3.7109375" style="22" hidden="1" customWidth="1"/>
    <col min="252" max="252" width="5" style="22" hidden="1" customWidth="1"/>
    <col min="253" max="253" width="5.140625" style="22" hidden="1" customWidth="1"/>
    <col min="254" max="254" width="5" style="22" hidden="1" customWidth="1"/>
    <col min="255" max="255" width="7" style="22" hidden="1" customWidth="1"/>
    <col min="256" max="16384" width="7.140625" style="22" hidden="1"/>
  </cols>
  <sheetData>
    <row r="1" spans="1:256" ht="124.5" customHeight="1">
      <c r="A1" s="12"/>
      <c r="B1" s="12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23"/>
      <c r="O1" s="19"/>
      <c r="P1" s="18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  <c r="AR1" s="20"/>
      <c r="AS1" s="20"/>
      <c r="AT1" s="20"/>
      <c r="AU1" s="20"/>
      <c r="AV1" s="20"/>
      <c r="AW1" s="20"/>
      <c r="AX1" s="20"/>
      <c r="AY1" s="20"/>
      <c r="AZ1" s="20"/>
      <c r="BA1" s="20"/>
      <c r="BB1" s="20"/>
      <c r="BC1" s="20"/>
      <c r="BD1" s="20"/>
      <c r="BE1" s="20"/>
      <c r="BF1" s="20"/>
      <c r="BG1" s="20"/>
      <c r="BH1" s="20"/>
      <c r="BI1" s="20"/>
      <c r="BJ1" s="20"/>
      <c r="BK1" s="20"/>
      <c r="BL1" s="20"/>
      <c r="BM1" s="20"/>
      <c r="BN1" s="20"/>
      <c r="BO1" s="20"/>
      <c r="BP1" s="20"/>
      <c r="BQ1" s="20"/>
      <c r="BR1" s="20"/>
      <c r="BS1" s="20"/>
      <c r="BT1" s="20"/>
      <c r="BU1" s="20"/>
      <c r="BV1" s="20"/>
      <c r="BW1" s="20"/>
      <c r="BX1" s="20"/>
      <c r="BY1" s="20"/>
      <c r="BZ1" s="20"/>
      <c r="CA1" s="20"/>
      <c r="CB1" s="20"/>
      <c r="CC1" s="20"/>
      <c r="CD1" s="20"/>
      <c r="CE1" s="20"/>
      <c r="CF1" s="20"/>
      <c r="CG1" s="20"/>
      <c r="CH1" s="20"/>
      <c r="CI1" s="20"/>
      <c r="CJ1" s="20"/>
      <c r="CK1" s="20"/>
      <c r="CL1" s="20"/>
      <c r="CM1" s="20"/>
      <c r="CN1" s="20"/>
      <c r="CO1" s="20"/>
      <c r="CP1" s="20"/>
      <c r="CQ1" s="20"/>
      <c r="CR1" s="20"/>
      <c r="CS1" s="20"/>
      <c r="CT1" s="20"/>
      <c r="CU1" s="20"/>
      <c r="CV1" s="20"/>
      <c r="CW1" s="20"/>
      <c r="CX1" s="20"/>
      <c r="CY1" s="20"/>
      <c r="CZ1" s="20"/>
      <c r="DA1" s="20"/>
      <c r="DB1" s="20"/>
      <c r="DC1" s="20"/>
      <c r="DD1" s="20"/>
      <c r="DE1" s="20"/>
      <c r="DF1" s="20"/>
      <c r="DG1" s="20"/>
      <c r="DH1" s="20"/>
      <c r="DI1" s="20"/>
      <c r="DJ1" s="20"/>
      <c r="DK1" s="20"/>
      <c r="DL1" s="20"/>
      <c r="DM1" s="20"/>
      <c r="DN1" s="20"/>
      <c r="DO1" s="20"/>
      <c r="DP1" s="20"/>
      <c r="DQ1" s="20"/>
      <c r="DR1" s="20"/>
      <c r="DS1" s="20"/>
      <c r="DT1" s="20"/>
      <c r="DU1" s="20"/>
      <c r="DV1" s="20"/>
      <c r="DW1" s="20"/>
      <c r="DX1" s="20"/>
      <c r="DY1" s="19"/>
      <c r="DZ1" s="19"/>
      <c r="EA1" s="19"/>
      <c r="EB1" s="20"/>
      <c r="EC1" s="20"/>
      <c r="ED1" s="20"/>
      <c r="EE1" s="20"/>
      <c r="EF1" s="20"/>
      <c r="EG1" s="20"/>
      <c r="EH1" s="20"/>
      <c r="EI1" s="20"/>
      <c r="EJ1" s="20"/>
      <c r="EK1" s="20"/>
      <c r="EL1" s="20"/>
      <c r="EM1" s="20"/>
      <c r="EN1" s="20"/>
      <c r="EO1" s="20"/>
      <c r="EP1" s="20"/>
      <c r="EQ1" s="20"/>
      <c r="ER1" s="20"/>
      <c r="ES1" s="21"/>
      <c r="ET1" s="21"/>
      <c r="EU1" s="21"/>
      <c r="EV1" s="21"/>
      <c r="EW1" s="21"/>
      <c r="EX1" s="20"/>
      <c r="EY1" s="20"/>
      <c r="EZ1" s="20"/>
      <c r="FA1" s="20"/>
      <c r="FB1" s="20"/>
      <c r="FC1" s="20"/>
      <c r="FD1" s="20"/>
      <c r="FE1" s="20"/>
      <c r="FF1" s="20"/>
      <c r="FG1" s="20"/>
      <c r="FH1" s="20"/>
      <c r="FI1" s="20"/>
      <c r="FJ1" s="20"/>
      <c r="FK1" s="20"/>
      <c r="FL1" s="20"/>
      <c r="FM1" s="20"/>
      <c r="FN1" s="20"/>
      <c r="FO1" s="20"/>
      <c r="FP1" s="20"/>
      <c r="FQ1" s="20"/>
      <c r="FR1" s="20"/>
      <c r="FS1" s="20"/>
      <c r="FT1" s="20"/>
      <c r="FU1" s="20"/>
      <c r="FV1" s="20"/>
      <c r="FW1" s="20"/>
      <c r="FX1" s="20"/>
      <c r="FY1" s="20"/>
      <c r="FZ1" s="20"/>
      <c r="GA1" s="20"/>
      <c r="GB1" s="20"/>
      <c r="GC1" s="20"/>
      <c r="GD1" s="20"/>
      <c r="GE1" s="20"/>
      <c r="GF1" s="20"/>
      <c r="GG1" s="20"/>
      <c r="GH1" s="20"/>
      <c r="GI1" s="20"/>
      <c r="GJ1" s="20"/>
      <c r="GK1" s="20"/>
      <c r="GL1" s="20"/>
      <c r="GM1" s="20"/>
      <c r="GN1" s="20"/>
      <c r="GO1" s="20"/>
      <c r="GP1" s="20"/>
      <c r="GQ1" s="20"/>
      <c r="GR1" s="20"/>
      <c r="GS1" s="20"/>
      <c r="GT1" s="20"/>
      <c r="GU1" s="20"/>
      <c r="GV1" s="20"/>
      <c r="GW1" s="20"/>
      <c r="GX1" s="20"/>
      <c r="GY1" s="20"/>
      <c r="GZ1" s="20"/>
      <c r="HA1" s="20"/>
      <c r="HB1" s="20"/>
      <c r="HC1" s="20"/>
      <c r="HD1" s="20"/>
      <c r="HE1" s="20"/>
      <c r="HF1" s="20"/>
      <c r="HG1" s="20"/>
      <c r="HH1" s="20"/>
      <c r="HI1" s="20"/>
      <c r="HJ1" s="20"/>
      <c r="HK1" s="20"/>
      <c r="HL1" s="20"/>
      <c r="HM1" s="20"/>
      <c r="HN1" s="20"/>
      <c r="HO1" s="20"/>
      <c r="HP1" s="20"/>
      <c r="HQ1" s="20"/>
      <c r="HR1" s="20"/>
      <c r="HS1" s="20"/>
      <c r="HT1" s="20"/>
      <c r="HU1" s="20"/>
      <c r="HV1" s="20"/>
      <c r="HW1" s="20"/>
      <c r="HX1" s="20"/>
      <c r="HY1" s="20"/>
      <c r="HZ1" s="20"/>
      <c r="IA1" s="20"/>
      <c r="IB1" s="20"/>
      <c r="IC1" s="20"/>
      <c r="ID1" s="20"/>
      <c r="IE1" s="20"/>
      <c r="IF1" s="20"/>
      <c r="IG1" s="20"/>
      <c r="IH1" s="20"/>
      <c r="II1" s="20"/>
      <c r="IJ1" s="20"/>
      <c r="IK1" s="20"/>
      <c r="IL1" s="20"/>
      <c r="IM1" s="20"/>
      <c r="IN1" s="20"/>
      <c r="IO1" s="20"/>
      <c r="IP1" s="20"/>
      <c r="IQ1" s="20"/>
      <c r="IR1" s="20"/>
      <c r="IS1" s="20"/>
      <c r="IT1" s="20"/>
      <c r="IU1" s="20"/>
      <c r="IV1" s="20"/>
    </row>
    <row r="2" spans="1:256" ht="69">
      <c r="A2" s="145" t="s">
        <v>47</v>
      </c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23"/>
      <c r="O2" s="19"/>
      <c r="P2" s="2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0"/>
      <c r="AZ2" s="20"/>
      <c r="BA2" s="20"/>
      <c r="BB2" s="20"/>
      <c r="BC2" s="20"/>
      <c r="BD2" s="20"/>
      <c r="BE2" s="20"/>
      <c r="BF2" s="20"/>
      <c r="BG2" s="20"/>
      <c r="BH2" s="20"/>
      <c r="BI2" s="20"/>
      <c r="BJ2" s="20"/>
      <c r="BK2" s="20"/>
      <c r="BL2" s="20"/>
      <c r="BM2" s="20"/>
      <c r="BN2" s="20"/>
      <c r="BO2" s="20"/>
      <c r="BP2" s="20"/>
      <c r="BQ2" s="20"/>
      <c r="BR2" s="20"/>
      <c r="BS2" s="20"/>
      <c r="BT2" s="20"/>
      <c r="BU2" s="20"/>
      <c r="BV2" s="20"/>
      <c r="BW2" s="20"/>
      <c r="BX2" s="20"/>
      <c r="BY2" s="20"/>
      <c r="BZ2" s="20"/>
      <c r="CA2" s="20"/>
      <c r="CB2" s="20"/>
      <c r="CC2" s="20"/>
      <c r="CD2" s="20"/>
      <c r="CE2" s="20"/>
      <c r="CF2" s="20"/>
      <c r="CG2" s="20"/>
      <c r="CH2" s="20"/>
      <c r="CI2" s="20"/>
      <c r="CJ2" s="20"/>
      <c r="CK2" s="20"/>
      <c r="CL2" s="20"/>
      <c r="CM2" s="20"/>
      <c r="CN2" s="20"/>
      <c r="CO2" s="20"/>
      <c r="CP2" s="20"/>
      <c r="CQ2" s="20"/>
      <c r="CR2" s="20"/>
      <c r="CS2" s="20"/>
      <c r="CT2" s="20"/>
      <c r="CU2" s="20"/>
      <c r="CV2" s="20"/>
      <c r="CW2" s="20"/>
      <c r="CX2" s="20"/>
      <c r="CY2" s="20"/>
      <c r="CZ2" s="20"/>
      <c r="DA2" s="20"/>
      <c r="DB2" s="20"/>
      <c r="DC2" s="20"/>
      <c r="DD2" s="20"/>
      <c r="DE2" s="20"/>
      <c r="DF2" s="20"/>
      <c r="DG2" s="20"/>
      <c r="DH2" s="20"/>
      <c r="DI2" s="20"/>
      <c r="DJ2" s="20"/>
      <c r="DK2" s="20"/>
      <c r="DL2" s="20"/>
      <c r="DM2" s="20"/>
      <c r="DN2" s="20"/>
      <c r="DO2" s="20"/>
      <c r="DP2" s="20"/>
      <c r="DQ2" s="20"/>
      <c r="DR2" s="20"/>
      <c r="DS2" s="20"/>
      <c r="DT2" s="20"/>
      <c r="DU2" s="20"/>
      <c r="DV2" s="20"/>
      <c r="DW2" s="20"/>
      <c r="DX2" s="20"/>
      <c r="DY2" s="19"/>
      <c r="DZ2" s="19"/>
      <c r="EA2" s="19"/>
      <c r="EB2" s="20"/>
      <c r="EC2" s="20"/>
      <c r="ED2" s="20"/>
      <c r="EE2" s="20"/>
      <c r="EF2" s="20"/>
      <c r="EG2" s="20"/>
      <c r="EH2" s="20"/>
      <c r="EI2" s="20"/>
      <c r="EJ2" s="20"/>
      <c r="EK2" s="20"/>
      <c r="EL2" s="20"/>
      <c r="EM2" s="20"/>
      <c r="EN2" s="20"/>
      <c r="EO2" s="20"/>
      <c r="EP2" s="20"/>
      <c r="EQ2" s="20"/>
      <c r="ER2" s="20"/>
      <c r="ES2" s="21"/>
      <c r="ET2" s="21"/>
      <c r="EU2" s="21"/>
      <c r="EV2" s="21"/>
      <c r="EW2" s="21"/>
      <c r="EX2" s="20"/>
      <c r="EY2" s="20"/>
      <c r="EZ2" s="20"/>
      <c r="FA2" s="20"/>
      <c r="FB2" s="20"/>
      <c r="FC2" s="20"/>
      <c r="FD2" s="20"/>
      <c r="FE2" s="20"/>
      <c r="FF2" s="20"/>
      <c r="FG2" s="20"/>
      <c r="FH2" s="20"/>
      <c r="FI2" s="20"/>
      <c r="FJ2" s="20"/>
      <c r="FK2" s="20"/>
      <c r="FL2" s="20"/>
      <c r="FM2" s="20"/>
      <c r="FN2" s="20"/>
      <c r="FO2" s="20"/>
      <c r="FP2" s="20"/>
      <c r="FQ2" s="20"/>
      <c r="FR2" s="20"/>
      <c r="FS2" s="20"/>
      <c r="FT2" s="20"/>
      <c r="FU2" s="20"/>
      <c r="FV2" s="20"/>
      <c r="FW2" s="20"/>
      <c r="FX2" s="20"/>
      <c r="FY2" s="20"/>
      <c r="FZ2" s="20"/>
      <c r="GA2" s="20"/>
      <c r="GB2" s="20"/>
      <c r="GC2" s="20"/>
      <c r="GD2" s="20"/>
      <c r="GE2" s="20"/>
      <c r="GF2" s="20"/>
      <c r="GG2" s="20"/>
      <c r="GH2" s="20"/>
      <c r="GI2" s="20"/>
      <c r="GJ2" s="20"/>
      <c r="GK2" s="20"/>
      <c r="GL2" s="20"/>
      <c r="GM2" s="20"/>
      <c r="GN2" s="20"/>
      <c r="GO2" s="20"/>
      <c r="GP2" s="20"/>
      <c r="GQ2" s="20"/>
      <c r="GR2" s="20"/>
      <c r="GS2" s="20"/>
      <c r="GT2" s="20"/>
      <c r="GU2" s="20"/>
      <c r="GV2" s="20"/>
      <c r="GW2" s="20"/>
      <c r="GX2" s="20"/>
      <c r="GY2" s="20"/>
      <c r="GZ2" s="20"/>
      <c r="HA2" s="20"/>
      <c r="HB2" s="20"/>
      <c r="HC2" s="20"/>
      <c r="HD2" s="20"/>
      <c r="HE2" s="20"/>
      <c r="HF2" s="20"/>
      <c r="HG2" s="20"/>
      <c r="HH2" s="20"/>
      <c r="HI2" s="20"/>
      <c r="HJ2" s="20"/>
      <c r="HK2" s="20"/>
      <c r="HL2" s="20"/>
      <c r="HM2" s="20"/>
      <c r="HN2" s="20"/>
      <c r="HO2" s="20"/>
      <c r="HP2" s="20"/>
      <c r="HQ2" s="20"/>
      <c r="HR2" s="20"/>
      <c r="HS2" s="20"/>
      <c r="HT2" s="20"/>
      <c r="HU2" s="20"/>
      <c r="HV2" s="20"/>
      <c r="HW2" s="20"/>
      <c r="HX2" s="20"/>
      <c r="HY2" s="20"/>
      <c r="HZ2" s="20"/>
      <c r="IA2" s="20"/>
      <c r="IB2" s="20"/>
      <c r="IC2" s="20"/>
      <c r="ID2" s="20"/>
      <c r="IE2" s="20"/>
      <c r="IF2" s="20"/>
      <c r="IG2" s="20"/>
      <c r="IH2" s="20"/>
      <c r="II2" s="20"/>
      <c r="IJ2" s="20"/>
      <c r="IK2" s="20"/>
      <c r="IL2" s="20"/>
      <c r="IM2" s="20"/>
      <c r="IN2" s="20"/>
      <c r="IO2" s="20"/>
      <c r="IP2" s="20"/>
      <c r="IQ2" s="20"/>
      <c r="IR2" s="20"/>
      <c r="IS2" s="20"/>
      <c r="IT2" s="20"/>
      <c r="IU2" s="20"/>
      <c r="IV2" s="20"/>
    </row>
    <row r="3" spans="1:256" ht="69">
      <c r="A3" s="145" t="s">
        <v>120</v>
      </c>
      <c r="B3" s="145"/>
      <c r="C3" s="145"/>
      <c r="D3" s="145"/>
      <c r="E3" s="145"/>
      <c r="F3" s="145"/>
      <c r="G3" s="145"/>
      <c r="H3" s="145"/>
      <c r="I3" s="145"/>
      <c r="J3" s="145"/>
      <c r="K3" s="145"/>
      <c r="L3" s="145"/>
      <c r="M3" s="145"/>
      <c r="N3" s="123"/>
      <c r="O3" s="19"/>
      <c r="P3" s="23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0"/>
      <c r="AU3" s="20"/>
      <c r="AV3" s="20"/>
      <c r="AW3" s="20"/>
      <c r="AX3" s="20"/>
      <c r="AY3" s="20"/>
      <c r="AZ3" s="20"/>
      <c r="BA3" s="20"/>
      <c r="BB3" s="20"/>
      <c r="BC3" s="20"/>
      <c r="BD3" s="20"/>
      <c r="BE3" s="20"/>
      <c r="BF3" s="20"/>
      <c r="BG3" s="20"/>
      <c r="BH3" s="20"/>
      <c r="BI3" s="20"/>
      <c r="BJ3" s="20"/>
      <c r="BK3" s="20"/>
      <c r="BL3" s="20"/>
      <c r="BM3" s="20"/>
      <c r="BN3" s="20"/>
      <c r="BO3" s="20"/>
      <c r="BP3" s="20"/>
      <c r="BQ3" s="20"/>
      <c r="BR3" s="20"/>
      <c r="BS3" s="20"/>
      <c r="BT3" s="20"/>
      <c r="BU3" s="20"/>
      <c r="BV3" s="20"/>
      <c r="BW3" s="20"/>
      <c r="BX3" s="20"/>
      <c r="BY3" s="20"/>
      <c r="BZ3" s="20"/>
      <c r="CA3" s="20"/>
      <c r="CB3" s="20"/>
      <c r="CC3" s="20"/>
      <c r="CD3" s="20"/>
      <c r="CE3" s="20"/>
      <c r="CF3" s="20"/>
      <c r="CG3" s="20"/>
      <c r="CH3" s="20"/>
      <c r="CI3" s="20"/>
      <c r="CJ3" s="20"/>
      <c r="CK3" s="20"/>
      <c r="CL3" s="20"/>
      <c r="CM3" s="20"/>
      <c r="CN3" s="20"/>
      <c r="CO3" s="20"/>
      <c r="CP3" s="20"/>
      <c r="CQ3" s="20"/>
      <c r="CR3" s="20"/>
      <c r="CS3" s="20"/>
      <c r="CT3" s="20"/>
      <c r="CU3" s="20"/>
      <c r="CV3" s="20"/>
      <c r="CW3" s="20"/>
      <c r="CX3" s="20"/>
      <c r="CY3" s="20"/>
      <c r="CZ3" s="20"/>
      <c r="DA3" s="20"/>
      <c r="DB3" s="20"/>
      <c r="DC3" s="20"/>
      <c r="DD3" s="20"/>
      <c r="DE3" s="20"/>
      <c r="DF3" s="20"/>
      <c r="DG3" s="20"/>
      <c r="DH3" s="20"/>
      <c r="DI3" s="20"/>
      <c r="DJ3" s="20"/>
      <c r="DK3" s="20"/>
      <c r="DL3" s="20"/>
      <c r="DM3" s="20"/>
      <c r="DN3" s="20"/>
      <c r="DO3" s="20"/>
      <c r="DP3" s="20"/>
      <c r="DQ3" s="20"/>
      <c r="DR3" s="20"/>
      <c r="DS3" s="20"/>
      <c r="DT3" s="20"/>
      <c r="DU3" s="20"/>
      <c r="DV3" s="20"/>
      <c r="DW3" s="20"/>
      <c r="DX3" s="20"/>
      <c r="DY3" s="19"/>
      <c r="DZ3" s="19"/>
      <c r="EA3" s="19"/>
      <c r="EB3" s="20"/>
      <c r="EC3" s="20"/>
      <c r="ED3" s="20"/>
      <c r="EE3" s="20"/>
      <c r="EF3" s="20"/>
      <c r="EG3" s="20"/>
      <c r="EH3" s="20"/>
      <c r="EI3" s="20"/>
      <c r="EJ3" s="20"/>
      <c r="EK3" s="20"/>
      <c r="EL3" s="20"/>
      <c r="EM3" s="20"/>
      <c r="EN3" s="20"/>
      <c r="EO3" s="20"/>
      <c r="EP3" s="20"/>
      <c r="EQ3" s="20"/>
      <c r="ER3" s="20"/>
      <c r="ES3" s="21"/>
      <c r="ET3" s="21"/>
      <c r="EU3" s="21"/>
      <c r="EV3" s="21"/>
      <c r="EW3" s="21"/>
      <c r="EX3" s="20"/>
      <c r="EY3" s="20"/>
      <c r="EZ3" s="20"/>
      <c r="FA3" s="20"/>
      <c r="FB3" s="20"/>
      <c r="FC3" s="20"/>
      <c r="FD3" s="20"/>
      <c r="FE3" s="3"/>
      <c r="FF3" s="3"/>
      <c r="FG3" s="3"/>
      <c r="FH3" s="24"/>
      <c r="FI3" s="24"/>
      <c r="FJ3" s="24"/>
      <c r="FK3" s="24"/>
      <c r="FL3" s="25"/>
      <c r="FM3" s="25"/>
      <c r="FN3" s="25"/>
      <c r="FO3" s="25"/>
      <c r="FP3" s="25"/>
      <c r="FQ3" s="25" t="s">
        <v>12</v>
      </c>
      <c r="FR3" s="25"/>
      <c r="FS3" s="25"/>
      <c r="FT3" s="25"/>
      <c r="FU3" s="25"/>
      <c r="FV3" s="25"/>
      <c r="FW3" s="25"/>
      <c r="FX3" s="25"/>
      <c r="FY3" s="25"/>
      <c r="FZ3" s="25"/>
      <c r="GA3" s="25"/>
      <c r="GB3" s="25"/>
      <c r="GC3" s="25"/>
      <c r="GD3" s="25"/>
      <c r="GE3" s="25"/>
      <c r="GF3" s="25"/>
      <c r="GG3" s="25"/>
      <c r="GH3" s="25"/>
      <c r="GI3" s="25"/>
      <c r="GJ3" s="25"/>
      <c r="GK3" s="25"/>
      <c r="GL3" s="25"/>
      <c r="GM3" s="25"/>
      <c r="GN3" s="25"/>
      <c r="GO3" s="25"/>
      <c r="GP3" s="25"/>
      <c r="GQ3" s="25"/>
      <c r="GR3" s="25"/>
      <c r="GS3" s="25"/>
      <c r="GT3" s="25"/>
      <c r="GU3" s="25"/>
      <c r="GV3" s="25"/>
      <c r="GW3" s="25"/>
      <c r="GX3" s="25"/>
      <c r="GY3" s="25"/>
      <c r="GZ3" s="25"/>
      <c r="HA3" s="25"/>
      <c r="HB3" s="25"/>
      <c r="HC3" s="25"/>
      <c r="HD3" s="25"/>
      <c r="HE3" s="25"/>
      <c r="HF3" s="25"/>
      <c r="HG3" s="25"/>
      <c r="HH3" s="25"/>
      <c r="HI3" s="25"/>
      <c r="HJ3" s="25"/>
      <c r="HK3" s="25"/>
      <c r="HL3" s="25"/>
      <c r="HM3" s="25"/>
      <c r="HN3" s="25"/>
      <c r="HO3" s="25"/>
      <c r="HP3" s="25"/>
      <c r="HQ3" s="25"/>
      <c r="HR3" s="25"/>
      <c r="HS3" s="25"/>
      <c r="HT3" s="25"/>
      <c r="HU3" s="25"/>
      <c r="HV3" s="25"/>
      <c r="HW3" s="25"/>
      <c r="HX3" s="25"/>
      <c r="HY3" s="25"/>
      <c r="HZ3" s="25"/>
      <c r="IA3" s="25"/>
      <c r="IB3" s="25"/>
      <c r="IC3" s="25"/>
      <c r="ID3" s="25"/>
      <c r="IE3" s="25"/>
      <c r="IF3" s="25"/>
      <c r="IG3" s="25"/>
      <c r="IH3" s="25"/>
      <c r="II3" s="25"/>
      <c r="IJ3" s="25"/>
      <c r="IK3" s="25"/>
      <c r="IL3" s="25"/>
      <c r="IM3" s="25"/>
      <c r="IN3" s="25"/>
      <c r="IO3" s="25"/>
      <c r="IP3" s="25"/>
      <c r="IQ3" s="25"/>
      <c r="IR3" s="25"/>
      <c r="IS3" s="25"/>
      <c r="IT3" s="25"/>
      <c r="IU3" s="25"/>
      <c r="IV3" s="25"/>
    </row>
    <row r="4" spans="1:256" ht="70.5">
      <c r="A4" s="146" t="s">
        <v>48</v>
      </c>
      <c r="B4" s="146"/>
      <c r="C4" s="146"/>
      <c r="D4" s="146"/>
      <c r="E4" s="146"/>
      <c r="F4" s="120"/>
      <c r="G4" s="120"/>
      <c r="H4" s="147" t="s">
        <v>49</v>
      </c>
      <c r="I4" s="147"/>
      <c r="J4" s="147"/>
      <c r="K4" s="147"/>
      <c r="L4" s="147"/>
      <c r="M4" s="147"/>
      <c r="N4" s="123"/>
      <c r="O4" s="23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0"/>
      <c r="AX4" s="20"/>
      <c r="AY4" s="20"/>
      <c r="AZ4" s="20"/>
      <c r="BA4" s="20"/>
      <c r="BB4" s="20"/>
      <c r="BC4" s="20"/>
      <c r="BD4" s="20"/>
      <c r="BE4" s="20"/>
      <c r="BF4" s="20"/>
      <c r="BG4" s="20"/>
      <c r="BH4" s="20"/>
      <c r="BI4" s="20"/>
      <c r="BJ4" s="20"/>
      <c r="BK4" s="20"/>
      <c r="BL4" s="20"/>
      <c r="BM4" s="20"/>
      <c r="BN4" s="20"/>
      <c r="BO4" s="20"/>
      <c r="BP4" s="20"/>
      <c r="BQ4" s="20"/>
      <c r="BR4" s="20"/>
      <c r="BS4" s="20"/>
      <c r="BT4" s="20"/>
      <c r="BU4" s="20"/>
      <c r="BV4" s="20"/>
      <c r="BW4" s="20"/>
      <c r="BX4" s="20"/>
      <c r="BY4" s="20"/>
      <c r="BZ4" s="20"/>
      <c r="CA4" s="20"/>
      <c r="CB4" s="20"/>
      <c r="CC4" s="20"/>
      <c r="CD4" s="20"/>
      <c r="CE4" s="20"/>
      <c r="CF4" s="20"/>
      <c r="CG4" s="20"/>
      <c r="CH4" s="20"/>
      <c r="CI4" s="20"/>
      <c r="CJ4" s="20"/>
      <c r="CK4" s="20"/>
      <c r="CL4" s="20"/>
      <c r="CM4" s="20"/>
      <c r="CN4" s="20"/>
      <c r="CO4" s="20"/>
      <c r="CP4" s="20"/>
      <c r="CQ4" s="20"/>
      <c r="CR4" s="20"/>
      <c r="CS4" s="20"/>
      <c r="CT4" s="20"/>
      <c r="CU4" s="20"/>
      <c r="CV4" s="20"/>
      <c r="CW4" s="20"/>
      <c r="CX4" s="20"/>
      <c r="CY4" s="20"/>
      <c r="CZ4" s="20"/>
      <c r="DA4" s="20"/>
      <c r="DB4" s="20"/>
      <c r="DC4" s="20"/>
      <c r="DD4" s="20"/>
      <c r="DE4" s="20"/>
      <c r="DF4" s="20"/>
      <c r="DG4" s="20"/>
      <c r="DH4" s="20"/>
      <c r="DI4" s="20"/>
      <c r="DJ4" s="20"/>
      <c r="DK4" s="20"/>
      <c r="DL4" s="20"/>
      <c r="DM4" s="20"/>
      <c r="DN4" s="20"/>
      <c r="DO4" s="20"/>
      <c r="DP4" s="20"/>
      <c r="DQ4" s="20"/>
      <c r="DR4" s="20"/>
      <c r="DS4" s="20"/>
      <c r="DT4" s="20"/>
      <c r="DU4" s="20"/>
      <c r="DV4" s="20"/>
      <c r="DW4" s="20"/>
      <c r="DX4" s="19"/>
      <c r="DY4" s="19"/>
      <c r="DZ4" s="19"/>
      <c r="EA4" s="20"/>
      <c r="EB4" s="20"/>
      <c r="EC4" s="20"/>
      <c r="ED4" s="20"/>
      <c r="EE4" s="20"/>
      <c r="EF4" s="20"/>
      <c r="EG4" s="20"/>
      <c r="EH4" s="20"/>
      <c r="EI4" s="20"/>
      <c r="EJ4" s="20"/>
      <c r="EK4" s="20"/>
      <c r="EL4" s="20"/>
      <c r="EM4" s="20"/>
      <c r="EN4" s="20"/>
      <c r="EO4" s="20"/>
      <c r="EP4" s="20"/>
      <c r="EQ4" s="20"/>
      <c r="ER4" s="21"/>
      <c r="ES4" s="21"/>
      <c r="ET4" s="21"/>
      <c r="EU4" s="21"/>
      <c r="EV4" s="21"/>
      <c r="EW4" s="20"/>
      <c r="EX4" s="20"/>
      <c r="EY4" s="20"/>
      <c r="EZ4" s="20"/>
      <c r="FA4" s="20"/>
      <c r="FB4" s="20"/>
      <c r="FC4" s="20"/>
      <c r="FD4" s="25"/>
      <c r="FE4" s="25" t="s">
        <v>3</v>
      </c>
      <c r="FF4" s="25"/>
      <c r="FG4" s="25"/>
      <c r="FH4" s="25"/>
      <c r="FI4" s="25"/>
      <c r="FJ4" s="25"/>
      <c r="FK4" s="25"/>
      <c r="FL4" s="25"/>
      <c r="FM4" s="25"/>
      <c r="FN4" s="25"/>
      <c r="FO4" s="25"/>
      <c r="FP4" s="25"/>
      <c r="FQ4" s="25"/>
      <c r="FR4" s="25"/>
      <c r="FS4" s="25"/>
      <c r="FT4" s="25"/>
      <c r="FU4" s="25"/>
      <c r="FV4" s="25"/>
      <c r="FW4" s="25"/>
      <c r="FX4" s="25"/>
      <c r="FY4" s="25"/>
      <c r="FZ4" s="25"/>
      <c r="GA4" s="25" t="s">
        <v>4</v>
      </c>
      <c r="GB4" s="25"/>
      <c r="GC4" s="25"/>
      <c r="GD4" s="25"/>
      <c r="GE4" s="25"/>
      <c r="GF4" s="25"/>
      <c r="GG4" s="25"/>
      <c r="GH4" s="25"/>
      <c r="GI4" s="25"/>
      <c r="GJ4" s="25"/>
      <c r="GK4" s="25"/>
      <c r="GL4" s="25"/>
      <c r="GM4" s="25"/>
      <c r="GN4" s="25"/>
      <c r="GO4" s="25"/>
      <c r="GP4" s="25"/>
      <c r="GQ4" s="25"/>
      <c r="GR4" s="25"/>
      <c r="GS4" s="25"/>
      <c r="GT4" s="25"/>
      <c r="GU4" s="25"/>
      <c r="GV4" s="25"/>
      <c r="GW4" s="25"/>
      <c r="GX4" s="25" t="s">
        <v>5</v>
      </c>
      <c r="GY4" s="25"/>
      <c r="GZ4" s="25"/>
      <c r="HA4" s="25"/>
      <c r="HB4" s="25"/>
      <c r="HC4" s="25"/>
      <c r="HD4" s="25"/>
      <c r="HE4" s="25"/>
      <c r="HF4" s="25"/>
      <c r="HG4" s="25"/>
      <c r="HH4" s="25"/>
      <c r="HI4" s="25"/>
      <c r="HJ4" s="25"/>
      <c r="HK4" s="25"/>
      <c r="HL4" s="25"/>
      <c r="HM4" s="25"/>
      <c r="HN4" s="25"/>
      <c r="HO4" s="25"/>
      <c r="HP4" s="25"/>
      <c r="HQ4" s="25"/>
      <c r="HR4" s="25"/>
      <c r="HS4" s="25"/>
      <c r="HT4" s="25"/>
      <c r="HU4" s="25" t="s">
        <v>6</v>
      </c>
      <c r="HV4" s="25"/>
      <c r="HW4" s="25"/>
      <c r="HX4" s="25"/>
      <c r="HY4" s="25"/>
      <c r="HZ4" s="25"/>
      <c r="IA4" s="25"/>
      <c r="IB4" s="25"/>
      <c r="IC4" s="25"/>
      <c r="ID4" s="25"/>
      <c r="IE4" s="25"/>
      <c r="IF4" s="25"/>
      <c r="IG4" s="25"/>
      <c r="IH4" s="25"/>
      <c r="II4" s="25"/>
      <c r="IJ4" s="25"/>
      <c r="IK4" s="25"/>
      <c r="IL4" s="25"/>
      <c r="IM4" s="25"/>
      <c r="IN4" s="25"/>
      <c r="IO4" s="25"/>
      <c r="IP4" s="25"/>
      <c r="IQ4" s="25"/>
      <c r="IR4" s="26"/>
      <c r="IS4" s="25"/>
      <c r="IT4" s="25"/>
      <c r="IU4" s="25"/>
      <c r="IV4" s="20"/>
    </row>
    <row r="5" spans="1:256" ht="69">
      <c r="A5" s="144" t="s">
        <v>53</v>
      </c>
      <c r="B5" s="144"/>
      <c r="C5" s="144"/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9"/>
      <c r="O5" s="19"/>
      <c r="P5" s="23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  <c r="AY5" s="20"/>
      <c r="AZ5" s="20"/>
      <c r="BA5" s="20"/>
      <c r="BB5" s="20"/>
      <c r="BC5" s="20"/>
      <c r="BD5" s="20"/>
      <c r="BE5" s="20"/>
      <c r="BF5" s="20"/>
      <c r="BG5" s="20"/>
      <c r="BH5" s="20"/>
      <c r="BI5" s="20"/>
      <c r="BJ5" s="20"/>
      <c r="BK5" s="20"/>
      <c r="BL5" s="20"/>
      <c r="BM5" s="20"/>
      <c r="BN5" s="20"/>
      <c r="BO5" s="20"/>
      <c r="BP5" s="20"/>
      <c r="BQ5" s="20"/>
      <c r="BR5" s="20"/>
      <c r="BS5" s="20"/>
      <c r="BT5" s="20"/>
      <c r="BU5" s="20"/>
      <c r="BV5" s="20"/>
      <c r="BW5" s="20"/>
      <c r="BX5" s="20"/>
      <c r="BY5" s="20"/>
      <c r="BZ5" s="20"/>
      <c r="CA5" s="20"/>
      <c r="CB5" s="20"/>
      <c r="CC5" s="20"/>
      <c r="CD5" s="20"/>
      <c r="CE5" s="20"/>
      <c r="CF5" s="20"/>
      <c r="CG5" s="20"/>
      <c r="CH5" s="20"/>
      <c r="CI5" s="20"/>
      <c r="CJ5" s="20"/>
      <c r="CK5" s="20"/>
      <c r="CL5" s="20"/>
      <c r="CM5" s="20"/>
      <c r="CN5" s="20"/>
      <c r="CO5" s="20"/>
      <c r="CP5" s="20"/>
      <c r="CQ5" s="20"/>
      <c r="CR5" s="20"/>
      <c r="CS5" s="20"/>
      <c r="CT5" s="20"/>
      <c r="CU5" s="20"/>
      <c r="CV5" s="20"/>
      <c r="CW5" s="20"/>
      <c r="CX5" s="20"/>
      <c r="CY5" s="20"/>
      <c r="CZ5" s="20"/>
      <c r="DA5" s="20"/>
      <c r="DB5" s="20"/>
      <c r="DC5" s="20"/>
      <c r="DD5" s="20"/>
      <c r="DE5" s="20"/>
      <c r="DF5" s="20"/>
      <c r="DG5" s="20"/>
      <c r="DH5" s="20"/>
      <c r="DI5" s="20"/>
      <c r="DJ5" s="20"/>
      <c r="DK5" s="20"/>
      <c r="DL5" s="20"/>
      <c r="DM5" s="20"/>
      <c r="DN5" s="20"/>
      <c r="DO5" s="20"/>
      <c r="DP5" s="20"/>
      <c r="DQ5" s="20"/>
      <c r="DR5" s="20"/>
      <c r="DS5" s="20"/>
      <c r="DT5" s="20"/>
      <c r="DU5" s="20"/>
      <c r="DV5" s="20"/>
      <c r="DW5" s="20"/>
      <c r="DX5" s="20"/>
      <c r="DY5" s="19"/>
      <c r="DZ5" s="19"/>
      <c r="EA5" s="19"/>
      <c r="EB5" s="20"/>
      <c r="EC5" s="20"/>
      <c r="ED5" s="20"/>
      <c r="EE5" s="20"/>
      <c r="EF5" s="20"/>
      <c r="EG5" s="20"/>
      <c r="EH5" s="20"/>
      <c r="EI5" s="20"/>
      <c r="EJ5" s="20"/>
      <c r="EK5" s="20"/>
      <c r="EL5" s="20"/>
      <c r="EM5" s="20"/>
      <c r="EN5" s="20"/>
      <c r="EO5" s="20"/>
      <c r="EP5" s="20"/>
      <c r="EQ5" s="20"/>
      <c r="ER5" s="20"/>
      <c r="ES5" s="21"/>
      <c r="ET5" s="21"/>
      <c r="EU5" s="21"/>
      <c r="EV5" s="21"/>
      <c r="EW5" s="21"/>
      <c r="EX5" s="20"/>
      <c r="EY5" s="20"/>
      <c r="EZ5" s="20"/>
      <c r="FA5" s="20"/>
      <c r="FB5" s="20"/>
      <c r="FC5" s="20"/>
      <c r="FD5" s="20"/>
      <c r="FE5" s="25"/>
      <c r="FF5" s="25"/>
      <c r="FG5" s="25"/>
      <c r="FH5" s="25"/>
      <c r="FI5" s="25"/>
      <c r="FJ5" s="25"/>
      <c r="FK5" s="25"/>
      <c r="FL5" s="25"/>
      <c r="FM5" s="25"/>
      <c r="FN5" s="25"/>
      <c r="FO5" s="25"/>
      <c r="FP5" s="25"/>
      <c r="FQ5" s="25"/>
      <c r="FR5" s="25"/>
      <c r="FS5" s="25"/>
      <c r="FT5" s="25"/>
      <c r="FU5" s="25"/>
      <c r="FV5" s="25"/>
      <c r="FW5" s="25"/>
      <c r="FX5" s="25"/>
      <c r="FY5" s="25"/>
      <c r="FZ5" s="25"/>
      <c r="GA5" s="25"/>
      <c r="GB5" s="25"/>
      <c r="GC5" s="25"/>
      <c r="GD5" s="25"/>
      <c r="GE5" s="25"/>
      <c r="GF5" s="25"/>
      <c r="GG5" s="25"/>
      <c r="GH5" s="25"/>
      <c r="GI5" s="25"/>
      <c r="GJ5" s="25"/>
      <c r="GK5" s="25"/>
      <c r="GL5" s="25"/>
      <c r="GM5" s="25"/>
      <c r="GN5" s="25"/>
      <c r="GO5" s="25"/>
      <c r="GP5" s="25"/>
      <c r="GQ5" s="25"/>
      <c r="GR5" s="25"/>
      <c r="GS5" s="25"/>
      <c r="GT5" s="25"/>
      <c r="GU5" s="25"/>
      <c r="GV5" s="25"/>
      <c r="GW5" s="25"/>
      <c r="GX5" s="25"/>
      <c r="GY5" s="25"/>
      <c r="GZ5" s="25"/>
      <c r="HA5" s="25"/>
      <c r="HB5" s="25"/>
      <c r="HC5" s="25"/>
      <c r="HD5" s="25"/>
      <c r="HE5" s="25"/>
      <c r="HF5" s="25"/>
      <c r="HG5" s="25"/>
      <c r="HH5" s="25"/>
      <c r="HI5" s="25"/>
      <c r="HJ5" s="25"/>
      <c r="HK5" s="25"/>
      <c r="HL5" s="25"/>
      <c r="HM5" s="25"/>
      <c r="HN5" s="25"/>
      <c r="HO5" s="25"/>
      <c r="HP5" s="25"/>
      <c r="HQ5" s="25"/>
      <c r="HR5" s="25"/>
      <c r="HS5" s="25"/>
      <c r="HT5" s="25"/>
      <c r="HU5" s="25"/>
      <c r="HV5" s="25"/>
      <c r="HW5" s="25"/>
      <c r="HX5" s="25"/>
      <c r="HY5" s="25"/>
      <c r="HZ5" s="25"/>
      <c r="IA5" s="25"/>
      <c r="IB5" s="25"/>
      <c r="IC5" s="25"/>
      <c r="ID5" s="25"/>
      <c r="IE5" s="25"/>
      <c r="IF5" s="25"/>
      <c r="IG5" s="25"/>
      <c r="IH5" s="25"/>
      <c r="II5" s="25"/>
      <c r="IJ5" s="25"/>
      <c r="IK5" s="25"/>
      <c r="IL5" s="25"/>
      <c r="IM5" s="25"/>
      <c r="IN5" s="25"/>
      <c r="IO5" s="25"/>
      <c r="IP5" s="25"/>
      <c r="IQ5" s="25"/>
      <c r="IR5" s="25"/>
      <c r="IS5" s="26"/>
      <c r="IT5" s="25"/>
      <c r="IU5" s="25"/>
      <c r="IV5" s="25"/>
    </row>
    <row r="6" spans="1:256" ht="69">
      <c r="A6" s="142" t="s">
        <v>27</v>
      </c>
      <c r="B6" s="142"/>
      <c r="C6" s="142"/>
      <c r="D6" s="142"/>
      <c r="E6" s="142"/>
      <c r="F6" s="142"/>
      <c r="G6" s="142"/>
      <c r="H6" s="142"/>
      <c r="I6" s="142"/>
      <c r="J6" s="142"/>
      <c r="K6" s="142"/>
      <c r="L6" s="142"/>
      <c r="M6" s="142"/>
      <c r="N6" s="27"/>
      <c r="O6" s="19"/>
      <c r="P6" s="28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  <c r="AY6" s="20"/>
      <c r="AZ6" s="20"/>
      <c r="BA6" s="20"/>
      <c r="BB6" s="20"/>
      <c r="BC6" s="20"/>
      <c r="BD6" s="20"/>
      <c r="BE6" s="20"/>
      <c r="BF6" s="20"/>
      <c r="BG6" s="20"/>
      <c r="BH6" s="20"/>
      <c r="BI6" s="20"/>
      <c r="BJ6" s="20"/>
      <c r="BK6" s="20"/>
      <c r="BL6" s="20"/>
      <c r="BM6" s="20"/>
      <c r="BN6" s="20"/>
      <c r="BO6" s="20"/>
      <c r="BP6" s="20"/>
      <c r="BQ6" s="20"/>
      <c r="BR6" s="20"/>
      <c r="BS6" s="20"/>
      <c r="BT6" s="20"/>
      <c r="BU6" s="20"/>
      <c r="BV6" s="20"/>
      <c r="BW6" s="20"/>
      <c r="BX6" s="20"/>
      <c r="BY6" s="20"/>
      <c r="BZ6" s="20"/>
      <c r="CA6" s="20"/>
      <c r="CB6" s="20"/>
      <c r="CC6" s="20"/>
      <c r="CD6" s="20"/>
      <c r="CE6" s="20"/>
      <c r="CF6" s="20"/>
      <c r="CG6" s="20"/>
      <c r="CH6" s="20"/>
      <c r="CI6" s="20"/>
      <c r="CJ6" s="20"/>
      <c r="CK6" s="20"/>
      <c r="CL6" s="20"/>
      <c r="CM6" s="20"/>
      <c r="CN6" s="20"/>
      <c r="CO6" s="20"/>
      <c r="CP6" s="20"/>
      <c r="CQ6" s="20"/>
      <c r="CR6" s="20"/>
      <c r="CS6" s="20"/>
      <c r="CT6" s="20"/>
      <c r="CU6" s="20"/>
      <c r="CV6" s="20"/>
      <c r="CW6" s="20"/>
      <c r="CX6" s="20"/>
      <c r="CY6" s="20"/>
      <c r="CZ6" s="20"/>
      <c r="DA6" s="20"/>
      <c r="DB6" s="20"/>
      <c r="DC6" s="20"/>
      <c r="DD6" s="20"/>
      <c r="DE6" s="20"/>
      <c r="DF6" s="20"/>
      <c r="DG6" s="20"/>
      <c r="DH6" s="20"/>
      <c r="DI6" s="20"/>
      <c r="DJ6" s="20"/>
      <c r="DK6" s="20"/>
      <c r="DL6" s="20"/>
      <c r="DM6" s="20"/>
      <c r="DN6" s="20"/>
      <c r="DO6" s="20"/>
      <c r="DP6" s="20"/>
      <c r="DQ6" s="20"/>
      <c r="DR6" s="20"/>
      <c r="DS6" s="20"/>
      <c r="DT6" s="20"/>
      <c r="DU6" s="20"/>
      <c r="DV6" s="20"/>
      <c r="DW6" s="20"/>
      <c r="DX6" s="20"/>
      <c r="DY6" s="19"/>
      <c r="DZ6" s="19"/>
      <c r="EA6" s="19"/>
      <c r="EB6" s="20"/>
      <c r="EC6" s="20"/>
      <c r="ED6" s="20"/>
      <c r="EE6" s="20"/>
      <c r="EF6" s="20"/>
      <c r="EG6" s="20"/>
      <c r="EH6" s="20"/>
      <c r="EI6" s="20"/>
      <c r="EJ6" s="20"/>
      <c r="EK6" s="20"/>
      <c r="EL6" s="20"/>
      <c r="EM6" s="20"/>
      <c r="EN6" s="20"/>
      <c r="EO6" s="20"/>
      <c r="EP6" s="20"/>
      <c r="EQ6" s="20"/>
      <c r="ER6" s="20"/>
      <c r="ES6" s="21"/>
      <c r="ET6" s="21"/>
      <c r="EU6" s="21"/>
      <c r="EV6" s="21"/>
      <c r="EW6" s="21"/>
      <c r="EX6" s="20"/>
      <c r="EY6" s="20"/>
      <c r="EZ6" s="20"/>
      <c r="FA6" s="20"/>
      <c r="FB6" s="20"/>
      <c r="FC6" s="20"/>
      <c r="FD6" s="20"/>
      <c r="FE6" s="25">
        <v>1</v>
      </c>
      <c r="FF6" s="25">
        <v>2</v>
      </c>
      <c r="FG6" s="25">
        <v>3</v>
      </c>
      <c r="FH6" s="25">
        <v>4</v>
      </c>
      <c r="FI6" s="25">
        <v>5</v>
      </c>
      <c r="FJ6" s="25">
        <v>6</v>
      </c>
      <c r="FK6" s="25">
        <v>7</v>
      </c>
      <c r="FL6" s="25">
        <v>8</v>
      </c>
      <c r="FM6" s="25">
        <v>9</v>
      </c>
      <c r="FN6" s="25">
        <v>10</v>
      </c>
      <c r="FO6" s="25">
        <v>11</v>
      </c>
      <c r="FP6" s="25">
        <v>12</v>
      </c>
      <c r="FQ6" s="25">
        <v>13</v>
      </c>
      <c r="FR6" s="25">
        <v>14</v>
      </c>
      <c r="FS6" s="25">
        <v>15</v>
      </c>
      <c r="FT6" s="25">
        <v>16</v>
      </c>
      <c r="FU6" s="25">
        <v>17</v>
      </c>
      <c r="FV6" s="25">
        <v>18</v>
      </c>
      <c r="FW6" s="25">
        <v>19</v>
      </c>
      <c r="FX6" s="25">
        <v>20</v>
      </c>
      <c r="FY6" s="25">
        <v>21</v>
      </c>
      <c r="FZ6" s="25" t="s">
        <v>1</v>
      </c>
      <c r="GA6" s="25" t="s">
        <v>15</v>
      </c>
      <c r="GB6" s="25">
        <v>1</v>
      </c>
      <c r="GC6" s="25">
        <v>2</v>
      </c>
      <c r="GD6" s="25">
        <v>3</v>
      </c>
      <c r="GE6" s="25">
        <v>4</v>
      </c>
      <c r="GF6" s="25">
        <v>5</v>
      </c>
      <c r="GG6" s="25">
        <v>6</v>
      </c>
      <c r="GH6" s="25">
        <v>7</v>
      </c>
      <c r="GI6" s="25">
        <v>8</v>
      </c>
      <c r="GJ6" s="25">
        <v>9</v>
      </c>
      <c r="GK6" s="25">
        <v>10</v>
      </c>
      <c r="GL6" s="25">
        <v>11</v>
      </c>
      <c r="GM6" s="25">
        <v>12</v>
      </c>
      <c r="GN6" s="25">
        <v>13</v>
      </c>
      <c r="GO6" s="25">
        <v>14</v>
      </c>
      <c r="GP6" s="25">
        <v>15</v>
      </c>
      <c r="GQ6" s="25">
        <v>16</v>
      </c>
      <c r="GR6" s="25">
        <v>17</v>
      </c>
      <c r="GS6" s="25">
        <v>18</v>
      </c>
      <c r="GT6" s="25">
        <v>19</v>
      </c>
      <c r="GU6" s="25">
        <v>20</v>
      </c>
      <c r="GV6" s="25">
        <v>21</v>
      </c>
      <c r="GW6" s="25" t="s">
        <v>2</v>
      </c>
      <c r="GX6" s="25" t="s">
        <v>14</v>
      </c>
      <c r="GY6" s="25">
        <v>1</v>
      </c>
      <c r="GZ6" s="25">
        <v>2</v>
      </c>
      <c r="HA6" s="25">
        <v>3</v>
      </c>
      <c r="HB6" s="25">
        <v>4</v>
      </c>
      <c r="HC6" s="25">
        <v>5</v>
      </c>
      <c r="HD6" s="25">
        <v>6</v>
      </c>
      <c r="HE6" s="25">
        <v>7</v>
      </c>
      <c r="HF6" s="25">
        <v>8</v>
      </c>
      <c r="HG6" s="25">
        <v>9</v>
      </c>
      <c r="HH6" s="25">
        <v>10</v>
      </c>
      <c r="HI6" s="25">
        <v>11</v>
      </c>
      <c r="HJ6" s="25">
        <v>12</v>
      </c>
      <c r="HK6" s="25">
        <v>13</v>
      </c>
      <c r="HL6" s="25">
        <v>14</v>
      </c>
      <c r="HM6" s="25">
        <v>15</v>
      </c>
      <c r="HN6" s="25">
        <v>16</v>
      </c>
      <c r="HO6" s="25">
        <v>17</v>
      </c>
      <c r="HP6" s="25">
        <v>18</v>
      </c>
      <c r="HQ6" s="25">
        <v>19</v>
      </c>
      <c r="HR6" s="25">
        <v>20</v>
      </c>
      <c r="HS6" s="25">
        <v>21</v>
      </c>
      <c r="HT6" s="25" t="s">
        <v>1</v>
      </c>
      <c r="HU6" s="25" t="s">
        <v>13</v>
      </c>
      <c r="HV6" s="25">
        <v>1</v>
      </c>
      <c r="HW6" s="25">
        <v>2</v>
      </c>
      <c r="HX6" s="25">
        <v>3</v>
      </c>
      <c r="HY6" s="25">
        <v>4</v>
      </c>
      <c r="HZ6" s="25">
        <v>5</v>
      </c>
      <c r="IA6" s="25">
        <v>6</v>
      </c>
      <c r="IB6" s="25">
        <v>7</v>
      </c>
      <c r="IC6" s="25">
        <v>8</v>
      </c>
      <c r="ID6" s="25">
        <v>9</v>
      </c>
      <c r="IE6" s="25">
        <v>10</v>
      </c>
      <c r="IF6" s="25">
        <v>11</v>
      </c>
      <c r="IG6" s="25">
        <v>12</v>
      </c>
      <c r="IH6" s="25">
        <v>13</v>
      </c>
      <c r="II6" s="25">
        <v>14</v>
      </c>
      <c r="IJ6" s="25">
        <v>15</v>
      </c>
      <c r="IK6" s="25">
        <v>16</v>
      </c>
      <c r="IL6" s="25">
        <v>17</v>
      </c>
      <c r="IM6" s="25">
        <v>18</v>
      </c>
      <c r="IN6" s="25">
        <v>19</v>
      </c>
      <c r="IO6" s="25">
        <v>20</v>
      </c>
      <c r="IP6" s="25">
        <v>21</v>
      </c>
      <c r="IQ6" s="25" t="s">
        <v>1</v>
      </c>
      <c r="IR6" s="25" t="s">
        <v>13</v>
      </c>
      <c r="IS6" s="26">
        <f>COUNT(FE6:IR6)</f>
        <v>84</v>
      </c>
      <c r="IT6" s="25" t="s">
        <v>8</v>
      </c>
      <c r="IU6" s="25" t="s">
        <v>9</v>
      </c>
      <c r="IV6" s="29" t="s">
        <v>7</v>
      </c>
    </row>
    <row r="7" spans="1:256" ht="5.25" customHeight="1" thickBot="1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30"/>
      <c r="N7" s="27"/>
      <c r="O7" s="19"/>
      <c r="P7" s="28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  <c r="AY7" s="20"/>
      <c r="AZ7" s="20"/>
      <c r="BA7" s="20"/>
      <c r="BB7" s="20"/>
      <c r="BC7" s="20"/>
      <c r="BD7" s="20"/>
      <c r="BE7" s="20"/>
      <c r="BF7" s="20"/>
      <c r="BG7" s="20"/>
      <c r="BH7" s="20"/>
      <c r="BI7" s="20"/>
      <c r="BJ7" s="20"/>
      <c r="BK7" s="20"/>
      <c r="BL7" s="20"/>
      <c r="BM7" s="20"/>
      <c r="BN7" s="20"/>
      <c r="BO7" s="20"/>
      <c r="BP7" s="20"/>
      <c r="BQ7" s="20"/>
      <c r="BR7" s="20"/>
      <c r="BS7" s="20"/>
      <c r="BT7" s="20"/>
      <c r="BU7" s="20"/>
      <c r="BV7" s="20"/>
      <c r="BW7" s="20"/>
      <c r="BX7" s="20"/>
      <c r="BY7" s="20"/>
      <c r="BZ7" s="20"/>
      <c r="CA7" s="20"/>
      <c r="CB7" s="20"/>
      <c r="CC7" s="20"/>
      <c r="CD7" s="20"/>
      <c r="CE7" s="20"/>
      <c r="CF7" s="20"/>
      <c r="CG7" s="20"/>
      <c r="CH7" s="20"/>
      <c r="CI7" s="20"/>
      <c r="CJ7" s="20"/>
      <c r="CK7" s="20"/>
      <c r="CL7" s="20"/>
      <c r="CM7" s="20"/>
      <c r="CN7" s="20"/>
      <c r="CO7" s="20"/>
      <c r="CP7" s="20"/>
      <c r="CQ7" s="20"/>
      <c r="CR7" s="20"/>
      <c r="CS7" s="20"/>
      <c r="CT7" s="20"/>
      <c r="CU7" s="20"/>
      <c r="CV7" s="20"/>
      <c r="CW7" s="20"/>
      <c r="CX7" s="20"/>
      <c r="CY7" s="20"/>
      <c r="CZ7" s="20"/>
      <c r="DA7" s="20"/>
      <c r="DB7" s="20"/>
      <c r="DC7" s="20"/>
      <c r="DD7" s="20"/>
      <c r="DE7" s="20"/>
      <c r="DF7" s="20"/>
      <c r="DG7" s="20"/>
      <c r="DH7" s="20"/>
      <c r="DI7" s="20"/>
      <c r="DJ7" s="20"/>
      <c r="DK7" s="20"/>
      <c r="DL7" s="20"/>
      <c r="DM7" s="20"/>
      <c r="DN7" s="20"/>
      <c r="DO7" s="20"/>
      <c r="DP7" s="20"/>
      <c r="DQ7" s="20"/>
      <c r="DR7" s="20"/>
      <c r="DS7" s="20"/>
      <c r="DT7" s="20"/>
      <c r="DU7" s="20"/>
      <c r="DV7" s="20"/>
      <c r="DW7" s="20"/>
      <c r="DX7" s="20"/>
      <c r="DY7" s="19"/>
      <c r="DZ7" s="19"/>
      <c r="EA7" s="19"/>
      <c r="EB7" s="20"/>
      <c r="EC7" s="20"/>
      <c r="ED7" s="20"/>
      <c r="EE7" s="20"/>
      <c r="EF7" s="20"/>
      <c r="EG7" s="20"/>
      <c r="EH7" s="20"/>
      <c r="EI7" s="20"/>
      <c r="EJ7" s="20"/>
      <c r="EK7" s="20"/>
      <c r="EL7" s="20"/>
      <c r="EM7" s="20"/>
      <c r="EN7" s="20"/>
      <c r="EO7" s="20"/>
      <c r="EP7" s="20"/>
      <c r="EQ7" s="20"/>
      <c r="ER7" s="20"/>
      <c r="ES7" s="21"/>
      <c r="ET7" s="21"/>
      <c r="EU7" s="21"/>
      <c r="EV7" s="21"/>
      <c r="EW7" s="21"/>
      <c r="EX7" s="20"/>
      <c r="EY7" s="20"/>
      <c r="EZ7" s="20"/>
      <c r="FA7" s="20"/>
      <c r="FB7" s="20"/>
      <c r="FC7" s="20"/>
      <c r="FD7" s="20"/>
      <c r="FE7" s="25"/>
      <c r="FF7" s="25"/>
      <c r="FG7" s="25"/>
      <c r="FH7" s="25"/>
      <c r="FI7" s="25"/>
      <c r="FJ7" s="25"/>
      <c r="FK7" s="25"/>
      <c r="FL7" s="25"/>
      <c r="FM7" s="25"/>
      <c r="FN7" s="25"/>
      <c r="FO7" s="25"/>
      <c r="FP7" s="25"/>
      <c r="FQ7" s="25"/>
      <c r="FR7" s="25"/>
      <c r="FS7" s="25"/>
      <c r="FT7" s="25"/>
      <c r="FU7" s="25"/>
      <c r="FV7" s="25"/>
      <c r="FW7" s="25"/>
      <c r="FX7" s="25"/>
      <c r="FY7" s="25"/>
      <c r="FZ7" s="25"/>
      <c r="GA7" s="25"/>
      <c r="GB7" s="25"/>
      <c r="GC7" s="25"/>
      <c r="GD7" s="25"/>
      <c r="GE7" s="25"/>
      <c r="GF7" s="25"/>
      <c r="GG7" s="25"/>
      <c r="GH7" s="25"/>
      <c r="GI7" s="25"/>
      <c r="GJ7" s="25"/>
      <c r="GK7" s="25"/>
      <c r="GL7" s="25"/>
      <c r="GM7" s="25"/>
      <c r="GN7" s="25"/>
      <c r="GO7" s="25"/>
      <c r="GP7" s="25"/>
      <c r="GQ7" s="25"/>
      <c r="GR7" s="25"/>
      <c r="GS7" s="25"/>
      <c r="GT7" s="25"/>
      <c r="GU7" s="25"/>
      <c r="GV7" s="25"/>
      <c r="GW7" s="25"/>
      <c r="GX7" s="25"/>
      <c r="GY7" s="25"/>
      <c r="GZ7" s="25"/>
      <c r="HA7" s="25"/>
      <c r="HB7" s="25"/>
      <c r="HC7" s="25"/>
      <c r="HD7" s="25"/>
      <c r="HE7" s="25"/>
      <c r="HF7" s="25"/>
      <c r="HG7" s="25"/>
      <c r="HH7" s="25"/>
      <c r="HI7" s="25"/>
      <c r="HJ7" s="25"/>
      <c r="HK7" s="25"/>
      <c r="HL7" s="25"/>
      <c r="HM7" s="25"/>
      <c r="HN7" s="25"/>
      <c r="HO7" s="25"/>
      <c r="HP7" s="25"/>
      <c r="HQ7" s="25"/>
      <c r="HR7" s="25"/>
      <c r="HS7" s="25"/>
      <c r="HT7" s="25"/>
      <c r="HU7" s="25"/>
      <c r="HV7" s="25"/>
      <c r="HW7" s="25"/>
      <c r="HX7" s="25"/>
      <c r="HY7" s="25"/>
      <c r="HZ7" s="25"/>
      <c r="IA7" s="25"/>
      <c r="IB7" s="25"/>
      <c r="IC7" s="25"/>
      <c r="ID7" s="25"/>
      <c r="IE7" s="25"/>
      <c r="IF7" s="25"/>
      <c r="IG7" s="25"/>
      <c r="IH7" s="25"/>
      <c r="II7" s="25"/>
      <c r="IJ7" s="25"/>
      <c r="IK7" s="25"/>
      <c r="IL7" s="25"/>
      <c r="IM7" s="25"/>
      <c r="IN7" s="25"/>
      <c r="IO7" s="25"/>
      <c r="IP7" s="25"/>
      <c r="IQ7" s="25"/>
      <c r="IR7" s="25"/>
      <c r="IS7" s="26"/>
      <c r="IT7" s="25"/>
      <c r="IU7" s="25"/>
      <c r="IV7" s="29"/>
    </row>
    <row r="8" spans="1:256" ht="21.75" customHeight="1" thickBot="1">
      <c r="A8" s="130" t="s">
        <v>18</v>
      </c>
      <c r="B8" s="130" t="s">
        <v>24</v>
      </c>
      <c r="C8" s="133" t="s">
        <v>0</v>
      </c>
      <c r="D8" s="130" t="s">
        <v>29</v>
      </c>
      <c r="E8" s="136" t="s">
        <v>28</v>
      </c>
      <c r="F8" s="130" t="s">
        <v>19</v>
      </c>
      <c r="G8" s="130" t="s">
        <v>20</v>
      </c>
      <c r="H8" s="130" t="s">
        <v>23</v>
      </c>
      <c r="I8" s="143" t="s">
        <v>21</v>
      </c>
      <c r="J8" s="136"/>
      <c r="K8" s="138" t="s">
        <v>22</v>
      </c>
      <c r="L8" s="139"/>
      <c r="M8" s="130" t="s">
        <v>55</v>
      </c>
      <c r="N8" s="126" t="s">
        <v>10</v>
      </c>
      <c r="O8" s="19"/>
      <c r="P8" s="4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  <c r="AY8" s="20"/>
      <c r="AZ8" s="20"/>
      <c r="BA8" s="20"/>
      <c r="BB8" s="20"/>
      <c r="BC8" s="20"/>
      <c r="BD8" s="20"/>
      <c r="BE8" s="20"/>
      <c r="BF8" s="20"/>
      <c r="BG8" s="20"/>
      <c r="BH8" s="20"/>
      <c r="BI8" s="20"/>
      <c r="BJ8" s="20"/>
      <c r="BK8" s="20"/>
      <c r="BL8" s="20"/>
      <c r="BM8" s="20"/>
      <c r="BN8" s="20"/>
      <c r="BO8" s="20"/>
      <c r="BP8" s="20"/>
      <c r="BQ8" s="20"/>
      <c r="BR8" s="20"/>
      <c r="BS8" s="20"/>
      <c r="BT8" s="20"/>
      <c r="BU8" s="20"/>
      <c r="BV8" s="20"/>
      <c r="BW8" s="20"/>
      <c r="BX8" s="20"/>
      <c r="BY8" s="20"/>
      <c r="BZ8" s="20"/>
      <c r="CA8" s="20"/>
      <c r="CB8" s="20"/>
      <c r="CC8" s="20"/>
      <c r="CD8" s="20"/>
      <c r="CE8" s="20"/>
      <c r="CF8" s="20"/>
      <c r="CG8" s="20"/>
      <c r="CH8" s="20"/>
      <c r="CI8" s="20"/>
      <c r="CJ8" s="20"/>
      <c r="CK8" s="20"/>
      <c r="CL8" s="20"/>
      <c r="CM8" s="20"/>
      <c r="CN8" s="20"/>
      <c r="CO8" s="20"/>
      <c r="CP8" s="20"/>
      <c r="CQ8" s="20"/>
      <c r="CR8" s="20"/>
      <c r="CS8" s="20"/>
      <c r="CT8" s="20"/>
      <c r="CU8" s="20"/>
      <c r="CV8" s="20"/>
      <c r="CW8" s="20"/>
      <c r="CX8" s="20"/>
      <c r="CY8" s="20"/>
      <c r="CZ8" s="20"/>
      <c r="DA8" s="20"/>
      <c r="DB8" s="20"/>
      <c r="DC8" s="20"/>
      <c r="DD8" s="20"/>
      <c r="DE8" s="20"/>
      <c r="DF8" s="20"/>
      <c r="DG8" s="20"/>
      <c r="DH8" s="20"/>
      <c r="DI8" s="20"/>
      <c r="DJ8" s="20"/>
      <c r="DK8" s="20"/>
      <c r="DL8" s="20"/>
      <c r="DM8" s="20"/>
      <c r="DN8" s="20"/>
      <c r="DO8" s="20"/>
      <c r="DP8" s="20"/>
      <c r="DQ8" s="20"/>
      <c r="DR8" s="20"/>
      <c r="DS8" s="20"/>
      <c r="DT8" s="20"/>
      <c r="DU8" s="20"/>
      <c r="DV8" s="20"/>
      <c r="DW8" s="20"/>
      <c r="DX8" s="20"/>
      <c r="DY8" s="19"/>
      <c r="DZ8" s="19"/>
      <c r="EA8" s="19"/>
      <c r="EB8" s="20"/>
      <c r="EC8" s="20"/>
      <c r="ED8" s="20"/>
      <c r="EE8" s="20"/>
      <c r="EF8" s="20"/>
      <c r="EG8" s="20"/>
      <c r="EH8" s="20"/>
      <c r="EI8" s="20"/>
      <c r="EJ8" s="20"/>
      <c r="EK8" s="20"/>
      <c r="EL8" s="20"/>
      <c r="EM8" s="20"/>
      <c r="EN8" s="20"/>
      <c r="EO8" s="20"/>
      <c r="EP8" s="20"/>
      <c r="EQ8" s="20"/>
      <c r="ER8" s="20"/>
      <c r="ES8" s="21"/>
      <c r="ET8" s="21"/>
      <c r="EU8" s="21"/>
      <c r="EV8" s="21"/>
      <c r="EW8" s="21"/>
      <c r="EX8" s="20"/>
      <c r="EY8" s="20"/>
      <c r="EZ8" s="20"/>
      <c r="FA8" s="21"/>
      <c r="FB8" s="20"/>
      <c r="FC8" s="20"/>
      <c r="FD8" s="20"/>
      <c r="FE8" s="25"/>
      <c r="FF8" s="25"/>
      <c r="FG8" s="25"/>
      <c r="FH8" s="25"/>
      <c r="FI8" s="25"/>
      <c r="FJ8" s="25"/>
      <c r="FK8" s="25"/>
      <c r="FL8" s="25"/>
      <c r="FM8" s="25"/>
      <c r="FN8" s="25"/>
      <c r="FO8" s="25"/>
      <c r="FP8" s="25"/>
      <c r="FQ8" s="25"/>
      <c r="FR8" s="25"/>
      <c r="FS8" s="25"/>
      <c r="FT8" s="25"/>
      <c r="FU8" s="25"/>
      <c r="FV8" s="25"/>
      <c r="FW8" s="25"/>
      <c r="FX8" s="25"/>
      <c r="FY8" s="25"/>
      <c r="FZ8" s="25"/>
      <c r="GA8" s="25"/>
      <c r="GB8" s="25"/>
      <c r="GC8" s="25"/>
      <c r="GD8" s="25"/>
      <c r="GE8" s="25"/>
      <c r="GF8" s="25"/>
      <c r="GG8" s="25"/>
      <c r="GH8" s="25"/>
      <c r="GI8" s="25"/>
      <c r="GJ8" s="25"/>
      <c r="GK8" s="25"/>
      <c r="GL8" s="25"/>
      <c r="GM8" s="25"/>
      <c r="GN8" s="25"/>
      <c r="GO8" s="25"/>
      <c r="GP8" s="25"/>
      <c r="GQ8" s="25"/>
      <c r="GR8" s="25"/>
      <c r="GS8" s="25"/>
      <c r="GT8" s="25"/>
      <c r="GU8" s="25"/>
      <c r="GV8" s="25"/>
      <c r="GW8" s="25"/>
      <c r="GX8" s="25"/>
      <c r="GY8" s="25"/>
      <c r="GZ8" s="25"/>
      <c r="HA8" s="25"/>
      <c r="HB8" s="25"/>
      <c r="HC8" s="25"/>
      <c r="HD8" s="25"/>
      <c r="HE8" s="25"/>
      <c r="HF8" s="25"/>
      <c r="HG8" s="25"/>
      <c r="HH8" s="25"/>
      <c r="HI8" s="25"/>
      <c r="HJ8" s="25"/>
      <c r="HK8" s="25"/>
      <c r="HL8" s="25"/>
      <c r="HM8" s="25"/>
      <c r="HN8" s="25"/>
      <c r="HO8" s="25"/>
      <c r="HP8" s="25"/>
      <c r="HQ8" s="25"/>
      <c r="HR8" s="25"/>
      <c r="HS8" s="25"/>
      <c r="HT8" s="25"/>
      <c r="HU8" s="25"/>
      <c r="HV8" s="25"/>
      <c r="HW8" s="25"/>
      <c r="HX8" s="25"/>
      <c r="HY8" s="25"/>
      <c r="HZ8" s="25"/>
      <c r="IA8" s="25"/>
      <c r="IB8" s="25"/>
      <c r="IC8" s="25"/>
      <c r="ID8" s="25"/>
      <c r="IE8" s="25"/>
      <c r="IF8" s="25"/>
      <c r="IG8" s="25"/>
      <c r="IH8" s="25"/>
      <c r="II8" s="25"/>
      <c r="IJ8" s="25"/>
      <c r="IK8" s="25"/>
      <c r="IL8" s="25"/>
      <c r="IM8" s="25"/>
      <c r="IN8" s="25"/>
      <c r="IO8" s="25"/>
      <c r="IP8" s="25"/>
      <c r="IQ8" s="25"/>
      <c r="IR8" s="25"/>
      <c r="IS8" s="26"/>
      <c r="IT8" s="25"/>
      <c r="IU8" s="25"/>
      <c r="IV8" s="25"/>
    </row>
    <row r="9" spans="1:256" ht="9.75" customHeight="1">
      <c r="A9" s="131"/>
      <c r="B9" s="132"/>
      <c r="C9" s="134"/>
      <c r="D9" s="132"/>
      <c r="E9" s="137"/>
      <c r="F9" s="131"/>
      <c r="G9" s="132"/>
      <c r="H9" s="131"/>
      <c r="I9" s="140" t="s">
        <v>26</v>
      </c>
      <c r="J9" s="130" t="s">
        <v>54</v>
      </c>
      <c r="K9" s="140" t="s">
        <v>26</v>
      </c>
      <c r="L9" s="130" t="s">
        <v>54</v>
      </c>
      <c r="M9" s="131"/>
      <c r="N9" s="127"/>
      <c r="O9" s="19"/>
      <c r="P9" s="4"/>
      <c r="Q9" s="20"/>
      <c r="R9" s="20" t="s">
        <v>3</v>
      </c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 t="s">
        <v>4</v>
      </c>
      <c r="AO9" s="20"/>
      <c r="AP9" s="20"/>
      <c r="AQ9" s="20"/>
      <c r="AR9" s="20"/>
      <c r="AS9" s="20"/>
      <c r="AT9" s="20"/>
      <c r="AU9" s="20"/>
      <c r="AV9" s="20"/>
      <c r="AW9" s="20"/>
      <c r="AX9" s="20"/>
      <c r="AY9" s="20"/>
      <c r="AZ9" s="20"/>
      <c r="BA9" s="20"/>
      <c r="BB9" s="20"/>
      <c r="BC9" s="20"/>
      <c r="BD9" s="20"/>
      <c r="BE9" s="20"/>
      <c r="BF9" s="20"/>
      <c r="BG9" s="20"/>
      <c r="BH9" s="20"/>
      <c r="BI9" s="20"/>
      <c r="BJ9" s="20"/>
      <c r="BK9" s="20" t="s">
        <v>5</v>
      </c>
      <c r="BL9" s="20"/>
      <c r="BM9" s="20"/>
      <c r="BN9" s="20"/>
      <c r="BO9" s="20"/>
      <c r="BP9" s="20"/>
      <c r="BQ9" s="20"/>
      <c r="BR9" s="20"/>
      <c r="BS9" s="20"/>
      <c r="BT9" s="20"/>
      <c r="BU9" s="20"/>
      <c r="BV9" s="20"/>
      <c r="BW9" s="20"/>
      <c r="BX9" s="20"/>
      <c r="BY9" s="20"/>
      <c r="BZ9" s="20"/>
      <c r="CA9" s="20"/>
      <c r="CB9" s="20"/>
      <c r="CC9" s="20"/>
      <c r="CD9" s="20"/>
      <c r="CE9" s="20"/>
      <c r="CF9" s="20"/>
      <c r="CG9" s="20"/>
      <c r="CH9" s="20"/>
      <c r="CI9" s="20"/>
      <c r="CJ9" s="20"/>
      <c r="CK9" s="20"/>
      <c r="CL9" s="20"/>
      <c r="CM9" s="20"/>
      <c r="CN9" s="20"/>
      <c r="CO9" s="20"/>
      <c r="CP9" s="20"/>
      <c r="CQ9" s="20"/>
      <c r="CR9" s="20"/>
      <c r="CS9" s="20"/>
      <c r="CT9" s="20"/>
      <c r="CU9" s="20"/>
      <c r="CV9" s="20"/>
      <c r="CW9" s="20"/>
      <c r="CX9" s="20"/>
      <c r="CY9" s="20"/>
      <c r="CZ9" s="20"/>
      <c r="DA9" s="20"/>
      <c r="DB9" s="20" t="s">
        <v>6</v>
      </c>
      <c r="DC9" s="20"/>
      <c r="DD9" s="20"/>
      <c r="DE9" s="20"/>
      <c r="DF9" s="20"/>
      <c r="DG9" s="20"/>
      <c r="DH9" s="20"/>
      <c r="DI9" s="20"/>
      <c r="DJ9" s="20"/>
      <c r="DK9" s="20"/>
      <c r="DL9" s="20"/>
      <c r="DM9" s="20"/>
      <c r="DN9" s="20"/>
      <c r="DO9" s="20"/>
      <c r="DP9" s="20"/>
      <c r="DQ9" s="20"/>
      <c r="DR9" s="20"/>
      <c r="DS9" s="20"/>
      <c r="DT9" s="20"/>
      <c r="DU9" s="20"/>
      <c r="DV9" s="20"/>
      <c r="DW9" s="20"/>
      <c r="DX9" s="20"/>
      <c r="DY9" s="19"/>
      <c r="DZ9" s="19"/>
      <c r="EA9" s="19"/>
      <c r="EB9" s="20"/>
      <c r="EC9" s="20"/>
      <c r="ED9" s="20"/>
      <c r="EE9" s="20"/>
      <c r="EF9" s="20"/>
      <c r="EG9" s="20"/>
      <c r="EH9" s="20"/>
      <c r="EI9" s="20"/>
      <c r="EJ9" s="20"/>
      <c r="EK9" s="20"/>
      <c r="EL9" s="20"/>
      <c r="EM9" s="20"/>
      <c r="EN9" s="20"/>
      <c r="EO9" s="20"/>
      <c r="EP9" s="20"/>
      <c r="EQ9" s="20"/>
      <c r="ER9" s="20"/>
      <c r="ES9" s="21"/>
      <c r="ET9" s="21">
        <v>1</v>
      </c>
      <c r="EU9" s="21">
        <v>2</v>
      </c>
      <c r="EV9" s="21"/>
      <c r="EW9" s="21"/>
      <c r="EX9" s="20"/>
      <c r="EY9" s="20"/>
      <c r="EZ9" s="20"/>
      <c r="FA9" s="20"/>
      <c r="FB9" s="20"/>
      <c r="FC9" s="20"/>
      <c r="FD9" s="20"/>
      <c r="FE9" s="3"/>
      <c r="FF9" s="3"/>
      <c r="FG9" s="3"/>
      <c r="FH9" s="24"/>
      <c r="FI9" s="24"/>
      <c r="FJ9" s="24"/>
      <c r="FK9" s="24"/>
      <c r="FL9" s="25"/>
      <c r="FM9" s="25"/>
      <c r="FN9" s="25"/>
      <c r="FO9" s="25"/>
      <c r="FP9" s="25"/>
      <c r="FQ9" s="25" t="s">
        <v>12</v>
      </c>
      <c r="FR9" s="25"/>
      <c r="FS9" s="25"/>
      <c r="FT9" s="25"/>
      <c r="FU9" s="25"/>
      <c r="FV9" s="25"/>
      <c r="FW9" s="25"/>
      <c r="FX9" s="25"/>
      <c r="FY9" s="25"/>
      <c r="FZ9" s="25"/>
      <c r="GA9" s="25"/>
      <c r="GB9" s="25"/>
      <c r="GC9" s="25"/>
      <c r="GD9" s="25"/>
      <c r="GE9" s="25"/>
      <c r="GF9" s="25"/>
      <c r="GG9" s="25"/>
      <c r="GH9" s="25"/>
      <c r="GI9" s="25"/>
      <c r="GJ9" s="25"/>
      <c r="GK9" s="25"/>
      <c r="GL9" s="25"/>
      <c r="GM9" s="25"/>
      <c r="GN9" s="25"/>
      <c r="GO9" s="25"/>
      <c r="GP9" s="25"/>
      <c r="GQ9" s="25"/>
      <c r="GR9" s="25"/>
      <c r="GS9" s="25"/>
      <c r="GT9" s="25"/>
      <c r="GU9" s="25"/>
      <c r="GV9" s="25"/>
      <c r="GW9" s="25"/>
      <c r="GX9" s="25"/>
      <c r="GY9" s="25"/>
      <c r="GZ9" s="25"/>
      <c r="HA9" s="25"/>
      <c r="HB9" s="25"/>
      <c r="HC9" s="25"/>
      <c r="HD9" s="25"/>
      <c r="HE9" s="25"/>
      <c r="HF9" s="25"/>
      <c r="HG9" s="25"/>
      <c r="HH9" s="25"/>
      <c r="HI9" s="25"/>
      <c r="HJ9" s="25"/>
      <c r="HK9" s="25"/>
      <c r="HL9" s="25"/>
      <c r="HM9" s="25"/>
      <c r="HN9" s="25"/>
      <c r="HO9" s="25"/>
      <c r="HP9" s="25"/>
      <c r="HQ9" s="25"/>
      <c r="HR9" s="25"/>
      <c r="HS9" s="25"/>
      <c r="HT9" s="25"/>
      <c r="HU9" s="25"/>
      <c r="HV9" s="25"/>
      <c r="HW9" s="25"/>
      <c r="HX9" s="25"/>
      <c r="HY9" s="25"/>
      <c r="HZ9" s="25"/>
      <c r="IA9" s="25"/>
      <c r="IB9" s="25"/>
      <c r="IC9" s="25"/>
      <c r="ID9" s="25"/>
      <c r="IE9" s="25"/>
      <c r="IF9" s="25"/>
      <c r="IG9" s="25"/>
      <c r="IH9" s="25"/>
      <c r="II9" s="25"/>
      <c r="IJ9" s="25"/>
      <c r="IK9" s="25"/>
      <c r="IL9" s="25"/>
      <c r="IM9" s="25"/>
      <c r="IN9" s="25"/>
      <c r="IO9" s="25"/>
      <c r="IP9" s="25"/>
      <c r="IQ9" s="25"/>
      <c r="IR9" s="25"/>
      <c r="IS9" s="25"/>
      <c r="IT9" s="25"/>
      <c r="IU9" s="25"/>
      <c r="IV9" s="25"/>
    </row>
    <row r="10" spans="1:256" ht="77.25" customHeight="1" thickBot="1">
      <c r="A10" s="131"/>
      <c r="B10" s="132"/>
      <c r="C10" s="135"/>
      <c r="D10" s="132"/>
      <c r="E10" s="137"/>
      <c r="F10" s="131"/>
      <c r="G10" s="132"/>
      <c r="H10" s="131"/>
      <c r="I10" s="141"/>
      <c r="J10" s="131"/>
      <c r="K10" s="141"/>
      <c r="L10" s="131"/>
      <c r="M10" s="131"/>
      <c r="N10" s="128"/>
      <c r="O10" s="19"/>
      <c r="P10" s="5"/>
      <c r="Q10" s="20">
        <v>1</v>
      </c>
      <c r="R10" s="20">
        <v>2</v>
      </c>
      <c r="S10" s="20">
        <v>3</v>
      </c>
      <c r="T10" s="20">
        <v>4</v>
      </c>
      <c r="U10" s="20">
        <v>5</v>
      </c>
      <c r="V10" s="20">
        <v>6</v>
      </c>
      <c r="W10" s="20">
        <v>7</v>
      </c>
      <c r="X10" s="20">
        <v>8</v>
      </c>
      <c r="Y10" s="20">
        <v>9</v>
      </c>
      <c r="Z10" s="20">
        <v>10</v>
      </c>
      <c r="AA10" s="20">
        <v>11</v>
      </c>
      <c r="AB10" s="20">
        <v>12</v>
      </c>
      <c r="AC10" s="20">
        <v>13</v>
      </c>
      <c r="AD10" s="20">
        <v>14</v>
      </c>
      <c r="AE10" s="20">
        <v>15</v>
      </c>
      <c r="AF10" s="20">
        <v>16</v>
      </c>
      <c r="AG10" s="20">
        <v>17</v>
      </c>
      <c r="AH10" s="20">
        <v>18</v>
      </c>
      <c r="AI10" s="20">
        <v>19</v>
      </c>
      <c r="AJ10" s="20">
        <v>20</v>
      </c>
      <c r="AK10" s="20">
        <v>21</v>
      </c>
      <c r="AL10" s="20" t="s">
        <v>1</v>
      </c>
      <c r="AM10" s="20"/>
      <c r="AN10" s="20">
        <v>1</v>
      </c>
      <c r="AO10" s="20">
        <v>2</v>
      </c>
      <c r="AP10" s="20">
        <v>3</v>
      </c>
      <c r="AQ10" s="20">
        <v>4</v>
      </c>
      <c r="AR10" s="20">
        <v>5</v>
      </c>
      <c r="AS10" s="20">
        <v>6</v>
      </c>
      <c r="AT10" s="20">
        <v>7</v>
      </c>
      <c r="AU10" s="20">
        <v>8</v>
      </c>
      <c r="AV10" s="20">
        <v>9</v>
      </c>
      <c r="AW10" s="20">
        <v>10</v>
      </c>
      <c r="AX10" s="20">
        <v>11</v>
      </c>
      <c r="AY10" s="20">
        <v>12</v>
      </c>
      <c r="AZ10" s="20">
        <v>13</v>
      </c>
      <c r="BA10" s="20">
        <v>14</v>
      </c>
      <c r="BB10" s="20">
        <v>15</v>
      </c>
      <c r="BC10" s="20">
        <v>16</v>
      </c>
      <c r="BD10" s="20">
        <v>17</v>
      </c>
      <c r="BE10" s="20">
        <v>18</v>
      </c>
      <c r="BF10" s="20">
        <v>19</v>
      </c>
      <c r="BG10" s="20">
        <v>20</v>
      </c>
      <c r="BH10" s="20"/>
      <c r="BI10" s="20" t="s">
        <v>2</v>
      </c>
      <c r="BJ10" s="20"/>
      <c r="BK10" s="20">
        <v>1</v>
      </c>
      <c r="BL10" s="20">
        <v>2</v>
      </c>
      <c r="BM10" s="20">
        <v>3</v>
      </c>
      <c r="BN10" s="20">
        <v>4</v>
      </c>
      <c r="BO10" s="20">
        <v>5</v>
      </c>
      <c r="BP10" s="20">
        <v>6</v>
      </c>
      <c r="BQ10" s="20">
        <v>7</v>
      </c>
      <c r="BR10" s="20">
        <v>8</v>
      </c>
      <c r="BS10" s="20">
        <v>9</v>
      </c>
      <c r="BT10" s="20">
        <v>10</v>
      </c>
      <c r="BU10" s="20">
        <v>11</v>
      </c>
      <c r="BV10" s="20">
        <v>12</v>
      </c>
      <c r="BW10" s="20">
        <v>13</v>
      </c>
      <c r="BX10" s="20">
        <v>14</v>
      </c>
      <c r="BY10" s="20">
        <v>15</v>
      </c>
      <c r="BZ10" s="20">
        <v>16</v>
      </c>
      <c r="CA10" s="20">
        <v>17</v>
      </c>
      <c r="CB10" s="20">
        <v>18</v>
      </c>
      <c r="CC10" s="20">
        <v>19</v>
      </c>
      <c r="CD10" s="20">
        <v>20</v>
      </c>
      <c r="CE10" s="20">
        <v>21</v>
      </c>
      <c r="CF10" s="20">
        <v>22</v>
      </c>
      <c r="CG10" s="20">
        <v>23</v>
      </c>
      <c r="CH10" s="20">
        <v>24</v>
      </c>
      <c r="CI10" s="20">
        <v>25</v>
      </c>
      <c r="CJ10" s="20">
        <v>26</v>
      </c>
      <c r="CK10" s="20">
        <v>27</v>
      </c>
      <c r="CL10" s="20">
        <v>28</v>
      </c>
      <c r="CM10" s="20">
        <v>29</v>
      </c>
      <c r="CN10" s="20">
        <v>30</v>
      </c>
      <c r="CO10" s="20">
        <v>31</v>
      </c>
      <c r="CP10" s="20">
        <v>32</v>
      </c>
      <c r="CQ10" s="20">
        <v>33</v>
      </c>
      <c r="CR10" s="20">
        <v>34</v>
      </c>
      <c r="CS10" s="20">
        <v>35</v>
      </c>
      <c r="CT10" s="20">
        <v>36</v>
      </c>
      <c r="CU10" s="20">
        <v>37</v>
      </c>
      <c r="CV10" s="20">
        <v>38</v>
      </c>
      <c r="CW10" s="20">
        <v>39</v>
      </c>
      <c r="CX10" s="20">
        <v>40</v>
      </c>
      <c r="CY10" s="20"/>
      <c r="CZ10" s="20"/>
      <c r="DA10" s="20"/>
      <c r="DB10" s="20">
        <v>1</v>
      </c>
      <c r="DC10" s="20">
        <v>2</v>
      </c>
      <c r="DD10" s="20">
        <v>3</v>
      </c>
      <c r="DE10" s="20">
        <v>4</v>
      </c>
      <c r="DF10" s="20">
        <v>5</v>
      </c>
      <c r="DG10" s="20">
        <v>6</v>
      </c>
      <c r="DH10" s="20">
        <v>7</v>
      </c>
      <c r="DI10" s="20">
        <v>8</v>
      </c>
      <c r="DJ10" s="20">
        <v>9</v>
      </c>
      <c r="DK10" s="20">
        <v>10</v>
      </c>
      <c r="DL10" s="20">
        <v>11</v>
      </c>
      <c r="DM10" s="20">
        <v>12</v>
      </c>
      <c r="DN10" s="20">
        <v>13</v>
      </c>
      <c r="DO10" s="20">
        <v>14</v>
      </c>
      <c r="DP10" s="20">
        <v>15</v>
      </c>
      <c r="DQ10" s="20">
        <v>16</v>
      </c>
      <c r="DR10" s="20">
        <v>17</v>
      </c>
      <c r="DS10" s="20">
        <v>18</v>
      </c>
      <c r="DT10" s="20">
        <v>19</v>
      </c>
      <c r="DU10" s="20">
        <v>20</v>
      </c>
      <c r="DV10" s="20">
        <v>21</v>
      </c>
      <c r="DW10" s="20">
        <v>22</v>
      </c>
      <c r="DX10" s="20">
        <v>23</v>
      </c>
      <c r="DY10" s="20">
        <v>24</v>
      </c>
      <c r="DZ10" s="20">
        <v>25</v>
      </c>
      <c r="EA10" s="20">
        <v>26</v>
      </c>
      <c r="EB10" s="20">
        <v>27</v>
      </c>
      <c r="EC10" s="20">
        <v>28</v>
      </c>
      <c r="ED10" s="20">
        <v>29</v>
      </c>
      <c r="EE10" s="20">
        <v>30</v>
      </c>
      <c r="EF10" s="20">
        <v>31</v>
      </c>
      <c r="EG10" s="20">
        <v>32</v>
      </c>
      <c r="EH10" s="20">
        <v>33</v>
      </c>
      <c r="EI10" s="20">
        <v>34</v>
      </c>
      <c r="EJ10" s="20">
        <v>35</v>
      </c>
      <c r="EK10" s="20">
        <v>36</v>
      </c>
      <c r="EL10" s="20">
        <v>37</v>
      </c>
      <c r="EM10" s="20">
        <v>38</v>
      </c>
      <c r="EN10" s="20">
        <v>39</v>
      </c>
      <c r="EO10" s="20">
        <v>40</v>
      </c>
      <c r="EP10" s="20"/>
      <c r="EQ10" s="20"/>
      <c r="ER10" s="20"/>
      <c r="ES10" s="21"/>
      <c r="ET10" s="21"/>
      <c r="EU10" s="21"/>
      <c r="EV10" s="21"/>
      <c r="EW10" s="21" t="s">
        <v>11</v>
      </c>
      <c r="EX10" s="20" t="s">
        <v>8</v>
      </c>
      <c r="EY10" s="20" t="s">
        <v>9</v>
      </c>
      <c r="EZ10" s="31" t="s">
        <v>7</v>
      </c>
      <c r="FA10" s="20"/>
      <c r="FB10" s="20" t="s">
        <v>16</v>
      </c>
      <c r="FC10" s="20" t="s">
        <v>17</v>
      </c>
      <c r="FD10" s="20"/>
      <c r="FE10" s="25"/>
      <c r="FF10" s="25" t="s">
        <v>3</v>
      </c>
      <c r="FG10" s="25"/>
      <c r="FH10" s="25"/>
      <c r="FI10" s="25"/>
      <c r="FJ10" s="25"/>
      <c r="FK10" s="25"/>
      <c r="FL10" s="25"/>
      <c r="FM10" s="25"/>
      <c r="FN10" s="25"/>
      <c r="FO10" s="25"/>
      <c r="FP10" s="25"/>
      <c r="FQ10" s="25"/>
      <c r="FR10" s="25"/>
      <c r="FS10" s="25"/>
      <c r="FT10" s="25"/>
      <c r="FU10" s="25"/>
      <c r="FV10" s="25"/>
      <c r="FW10" s="25"/>
      <c r="FX10" s="25"/>
      <c r="FY10" s="25"/>
      <c r="FZ10" s="25"/>
      <c r="GA10" s="25"/>
      <c r="GB10" s="25" t="s">
        <v>4</v>
      </c>
      <c r="GC10" s="25"/>
      <c r="GD10" s="25"/>
      <c r="GE10" s="25"/>
      <c r="GF10" s="25"/>
      <c r="GG10" s="25"/>
      <c r="GH10" s="25"/>
      <c r="GI10" s="25"/>
      <c r="GJ10" s="25"/>
      <c r="GK10" s="25"/>
      <c r="GL10" s="25"/>
      <c r="GM10" s="25"/>
      <c r="GN10" s="25"/>
      <c r="GO10" s="25"/>
      <c r="GP10" s="25"/>
      <c r="GQ10" s="25"/>
      <c r="GR10" s="25"/>
      <c r="GS10" s="25"/>
      <c r="GT10" s="25"/>
      <c r="GU10" s="25"/>
      <c r="GV10" s="25"/>
      <c r="GW10" s="25"/>
      <c r="GX10" s="25"/>
      <c r="GY10" s="25" t="s">
        <v>5</v>
      </c>
      <c r="GZ10" s="25"/>
      <c r="HA10" s="25"/>
      <c r="HB10" s="25"/>
      <c r="HC10" s="25"/>
      <c r="HD10" s="25"/>
      <c r="HE10" s="25"/>
      <c r="HF10" s="25"/>
      <c r="HG10" s="25"/>
      <c r="HH10" s="25"/>
      <c r="HI10" s="25"/>
      <c r="HJ10" s="25"/>
      <c r="HK10" s="25"/>
      <c r="HL10" s="25"/>
      <c r="HM10" s="25"/>
      <c r="HN10" s="25"/>
      <c r="HO10" s="25"/>
      <c r="HP10" s="25"/>
      <c r="HQ10" s="25"/>
      <c r="HR10" s="25"/>
      <c r="HS10" s="25"/>
      <c r="HT10" s="25"/>
      <c r="HU10" s="25"/>
      <c r="HV10" s="25" t="s">
        <v>6</v>
      </c>
      <c r="HW10" s="25"/>
      <c r="HX10" s="25"/>
      <c r="HY10" s="25"/>
      <c r="HZ10" s="25"/>
      <c r="IA10" s="25"/>
      <c r="IB10" s="25"/>
      <c r="IC10" s="25"/>
      <c r="ID10" s="25"/>
      <c r="IE10" s="25"/>
      <c r="IF10" s="25"/>
      <c r="IG10" s="25"/>
      <c r="IH10" s="25"/>
      <c r="II10" s="25"/>
      <c r="IJ10" s="25"/>
      <c r="IK10" s="25"/>
      <c r="IL10" s="25"/>
      <c r="IM10" s="25"/>
      <c r="IN10" s="25"/>
      <c r="IO10" s="25"/>
      <c r="IP10" s="25"/>
      <c r="IQ10" s="25"/>
      <c r="IR10" s="25"/>
      <c r="IS10" s="26"/>
      <c r="IT10" s="25"/>
      <c r="IU10" s="25"/>
      <c r="IV10" s="25"/>
    </row>
    <row r="11" spans="1:256" s="1" customFormat="1" ht="141">
      <c r="A11" s="69">
        <v>1</v>
      </c>
      <c r="B11" s="70">
        <v>78</v>
      </c>
      <c r="C11" s="71" t="s">
        <v>81</v>
      </c>
      <c r="D11" s="108" t="s">
        <v>37</v>
      </c>
      <c r="E11" s="72" t="s">
        <v>31</v>
      </c>
      <c r="F11" s="73" t="s">
        <v>82</v>
      </c>
      <c r="G11" s="71" t="s">
        <v>83</v>
      </c>
      <c r="H11" s="69" t="s">
        <v>39</v>
      </c>
      <c r="I11" s="75">
        <v>3</v>
      </c>
      <c r="J11" s="78">
        <f>LOOKUP(I11,{1,2,3,4,5,6,7,8,9,10,11,12,13,14,15,16,17,18,19,20,21},{25,22,20,18,16,15,14,13,12,11,10,9,8,7,6,5,4,3,2,1,0})</f>
        <v>20</v>
      </c>
      <c r="K11" s="103">
        <v>2</v>
      </c>
      <c r="L11" s="112">
        <f>LOOKUP(K11,{1,2,3,4,5,6,7,8,9,10,11,12,13,14,15,16,17,18,19,20,21},{25,22,20,18,16,15,14,13,12,11,10,9,8,7,6,5,4,3,2,1,0})</f>
        <v>22</v>
      </c>
      <c r="M11" s="75">
        <f t="shared" ref="M11:M39" si="0">SUM(J11+L11)</f>
        <v>42</v>
      </c>
      <c r="N11" s="6" t="e">
        <f>#REF!+#REF!</f>
        <v>#REF!</v>
      </c>
      <c r="O11" s="7"/>
      <c r="P11" s="8"/>
      <c r="Q11" s="7">
        <f>IF(J11=1,25,0)</f>
        <v>0</v>
      </c>
      <c r="R11" s="7">
        <f>IF(J11=2,22,0)</f>
        <v>0</v>
      </c>
      <c r="S11" s="7">
        <f>IF(J11=3,20,0)</f>
        <v>0</v>
      </c>
      <c r="T11" s="7">
        <f>IF(J11=4,18,0)</f>
        <v>0</v>
      </c>
      <c r="U11" s="7">
        <f>IF(J11=5,16,0)</f>
        <v>0</v>
      </c>
      <c r="V11" s="7">
        <f>IF(J11=6,15,0)</f>
        <v>0</v>
      </c>
      <c r="W11" s="7">
        <f>IF(J11=7,14,0)</f>
        <v>0</v>
      </c>
      <c r="X11" s="7">
        <f>IF(J11=8,13,0)</f>
        <v>0</v>
      </c>
      <c r="Y11" s="7">
        <f>IF(J11=9,12,0)</f>
        <v>0</v>
      </c>
      <c r="Z11" s="7">
        <f>IF(J11=10,11,0)</f>
        <v>0</v>
      </c>
      <c r="AA11" s="7">
        <f>IF(J11=11,10,0)</f>
        <v>0</v>
      </c>
      <c r="AB11" s="7">
        <f>IF(J11=12,9,0)</f>
        <v>0</v>
      </c>
      <c r="AC11" s="7">
        <f>IF(J11=13,8,0)</f>
        <v>0</v>
      </c>
      <c r="AD11" s="7">
        <f>IF(J11=14,7,0)</f>
        <v>0</v>
      </c>
      <c r="AE11" s="7">
        <f>IF(J11=15,6,0)</f>
        <v>0</v>
      </c>
      <c r="AF11" s="7">
        <f>IF(J11=16,5,0)</f>
        <v>0</v>
      </c>
      <c r="AG11" s="7">
        <f>IF(J11=17,4,0)</f>
        <v>0</v>
      </c>
      <c r="AH11" s="7">
        <f>IF(J11=18,3,0)</f>
        <v>0</v>
      </c>
      <c r="AI11" s="7">
        <f>IF(J11=19,2,0)</f>
        <v>0</v>
      </c>
      <c r="AJ11" s="7">
        <f>IF(J11=20,1,0)</f>
        <v>1</v>
      </c>
      <c r="AK11" s="7">
        <f>IF(J11&gt;20,0,0)</f>
        <v>0</v>
      </c>
      <c r="AL11" s="7">
        <f>IF(J11="сх",0,0)</f>
        <v>0</v>
      </c>
      <c r="AM11" s="7">
        <f t="shared" ref="AM11:AM39" si="1">SUM(Q11:AK11)</f>
        <v>1</v>
      </c>
      <c r="AN11" s="7">
        <f t="shared" ref="AN11:AN35" si="2">IF(L11=1,25,0)</f>
        <v>0</v>
      </c>
      <c r="AO11" s="7">
        <f t="shared" ref="AO11:AO35" si="3">IF(L11=2,22,0)</f>
        <v>0</v>
      </c>
      <c r="AP11" s="7">
        <f t="shared" ref="AP11:AP35" si="4">IF(L11=3,20,0)</f>
        <v>0</v>
      </c>
      <c r="AQ11" s="7">
        <f t="shared" ref="AQ11:AQ35" si="5">IF(L11=4,18,0)</f>
        <v>0</v>
      </c>
      <c r="AR11" s="7">
        <f t="shared" ref="AR11:AR35" si="6">IF(L11=5,16,0)</f>
        <v>0</v>
      </c>
      <c r="AS11" s="7">
        <f t="shared" ref="AS11:AS35" si="7">IF(L11=6,15,0)</f>
        <v>0</v>
      </c>
      <c r="AT11" s="7">
        <f t="shared" ref="AT11:AT35" si="8">IF(L11=7,14,0)</f>
        <v>0</v>
      </c>
      <c r="AU11" s="7">
        <f t="shared" ref="AU11:AU35" si="9">IF(L11=8,13,0)</f>
        <v>0</v>
      </c>
      <c r="AV11" s="7">
        <f t="shared" ref="AV11:AV35" si="10">IF(L11=9,12,0)</f>
        <v>0</v>
      </c>
      <c r="AW11" s="7">
        <f t="shared" ref="AW11:AW35" si="11">IF(L11=10,11,0)</f>
        <v>0</v>
      </c>
      <c r="AX11" s="7">
        <f t="shared" ref="AX11:AX35" si="12">IF(L11=11,10,0)</f>
        <v>0</v>
      </c>
      <c r="AY11" s="7">
        <f t="shared" ref="AY11:AY35" si="13">IF(L11=12,9,0)</f>
        <v>0</v>
      </c>
      <c r="AZ11" s="7">
        <f t="shared" ref="AZ11:AZ35" si="14">IF(L11=13,8,0)</f>
        <v>0</v>
      </c>
      <c r="BA11" s="7">
        <f t="shared" ref="BA11:BA35" si="15">IF(L11=14,7,0)</f>
        <v>0</v>
      </c>
      <c r="BB11" s="7">
        <f t="shared" ref="BB11:BB35" si="16">IF(L11=15,6,0)</f>
        <v>0</v>
      </c>
      <c r="BC11" s="7">
        <f t="shared" ref="BC11:BC35" si="17">IF(L11=16,5,0)</f>
        <v>0</v>
      </c>
      <c r="BD11" s="7">
        <f t="shared" ref="BD11:BD35" si="18">IF(L11=17,4,0)</f>
        <v>0</v>
      </c>
      <c r="BE11" s="7">
        <f t="shared" ref="BE11:BE35" si="19">IF(L11=18,3,0)</f>
        <v>0</v>
      </c>
      <c r="BF11" s="7">
        <f t="shared" ref="BF11:BF35" si="20">IF(L11=19,2,0)</f>
        <v>0</v>
      </c>
      <c r="BG11" s="7">
        <f t="shared" ref="BG11:BG35" si="21">IF(L11=20,1,0)</f>
        <v>0</v>
      </c>
      <c r="BH11" s="7">
        <f t="shared" ref="BH11:BH35" si="22">IF(L11&gt;20,0,0)</f>
        <v>0</v>
      </c>
      <c r="BI11" s="7">
        <f t="shared" ref="BI11:BI35" si="23">IF(L11="сх",0,0)</f>
        <v>0</v>
      </c>
      <c r="BJ11" s="7">
        <f t="shared" ref="BJ11:BJ39" si="24">SUM(AN11:BH11)</f>
        <v>0</v>
      </c>
      <c r="BK11" s="7">
        <f>IF(J11=1,45,0)</f>
        <v>0</v>
      </c>
      <c r="BL11" s="7">
        <f>IF(J11=2,42,0)</f>
        <v>0</v>
      </c>
      <c r="BM11" s="7">
        <f>IF(J11=3,40,0)</f>
        <v>0</v>
      </c>
      <c r="BN11" s="7">
        <f>IF(J11=4,38,0)</f>
        <v>0</v>
      </c>
      <c r="BO11" s="7">
        <f>IF(J11=5,36,0)</f>
        <v>0</v>
      </c>
      <c r="BP11" s="7">
        <f>IF(J11=6,35,0)</f>
        <v>0</v>
      </c>
      <c r="BQ11" s="7">
        <f>IF(J11=7,34,0)</f>
        <v>0</v>
      </c>
      <c r="BR11" s="7">
        <f>IF(J11=8,33,0)</f>
        <v>0</v>
      </c>
      <c r="BS11" s="7">
        <f>IF(J11=9,32,0)</f>
        <v>0</v>
      </c>
      <c r="BT11" s="7">
        <f>IF(J11=10,31,0)</f>
        <v>0</v>
      </c>
      <c r="BU11" s="7">
        <f>IF(J11=11,30,0)</f>
        <v>0</v>
      </c>
      <c r="BV11" s="7">
        <f>IF(J11=12,29,0)</f>
        <v>0</v>
      </c>
      <c r="BW11" s="7">
        <f>IF(J11=13,28,0)</f>
        <v>0</v>
      </c>
      <c r="BX11" s="7">
        <f>IF(J11=14,27,0)</f>
        <v>0</v>
      </c>
      <c r="BY11" s="7">
        <f>IF(J11=15,26,0)</f>
        <v>0</v>
      </c>
      <c r="BZ11" s="7">
        <f>IF(J11=16,25,0)</f>
        <v>0</v>
      </c>
      <c r="CA11" s="7">
        <f>IF(J11=17,24,0)</f>
        <v>0</v>
      </c>
      <c r="CB11" s="7">
        <f>IF(J11=18,23,0)</f>
        <v>0</v>
      </c>
      <c r="CC11" s="7">
        <f>IF(J11=19,22,0)</f>
        <v>0</v>
      </c>
      <c r="CD11" s="7">
        <f>IF(J11=20,21,0)</f>
        <v>21</v>
      </c>
      <c r="CE11" s="7">
        <f>IF(J11=21,20,0)</f>
        <v>0</v>
      </c>
      <c r="CF11" s="7">
        <f>IF(J11=22,19,0)</f>
        <v>0</v>
      </c>
      <c r="CG11" s="7">
        <f>IF(J11=23,18,0)</f>
        <v>0</v>
      </c>
      <c r="CH11" s="7">
        <f>IF(J11=24,17,0)</f>
        <v>0</v>
      </c>
      <c r="CI11" s="7">
        <f>IF(J11=25,16,0)</f>
        <v>0</v>
      </c>
      <c r="CJ11" s="7">
        <f>IF(J11=26,15,0)</f>
        <v>0</v>
      </c>
      <c r="CK11" s="7">
        <f>IF(J11=27,14,0)</f>
        <v>0</v>
      </c>
      <c r="CL11" s="7">
        <f>IF(J11=28,13,0)</f>
        <v>0</v>
      </c>
      <c r="CM11" s="7">
        <f>IF(J11=29,12,0)</f>
        <v>0</v>
      </c>
      <c r="CN11" s="7">
        <f>IF(J11=30,11,0)</f>
        <v>0</v>
      </c>
      <c r="CO11" s="7">
        <f>IF(J11=31,10,0)</f>
        <v>0</v>
      </c>
      <c r="CP11" s="7">
        <f>IF(J11=32,9,0)</f>
        <v>0</v>
      </c>
      <c r="CQ11" s="7">
        <f>IF(J11=33,8,0)</f>
        <v>0</v>
      </c>
      <c r="CR11" s="7">
        <f>IF(J11=34,7,0)</f>
        <v>0</v>
      </c>
      <c r="CS11" s="7">
        <f>IF(J11=35,6,0)</f>
        <v>0</v>
      </c>
      <c r="CT11" s="7">
        <f>IF(J11=36,5,0)</f>
        <v>0</v>
      </c>
      <c r="CU11" s="7">
        <f>IF(J11=37,4,0)</f>
        <v>0</v>
      </c>
      <c r="CV11" s="7">
        <f>IF(J11=38,3,0)</f>
        <v>0</v>
      </c>
      <c r="CW11" s="7">
        <f>IF(J11=39,2,0)</f>
        <v>0</v>
      </c>
      <c r="CX11" s="7">
        <f>IF(J11=40,1,0)</f>
        <v>0</v>
      </c>
      <c r="CY11" s="7">
        <f>IF(J11&gt;20,0,0)</f>
        <v>0</v>
      </c>
      <c r="CZ11" s="7">
        <f>IF(J11="сх",0,0)</f>
        <v>0</v>
      </c>
      <c r="DA11" s="7">
        <f t="shared" ref="DA11:DA39" si="25">SUM(BK11:CZ11)</f>
        <v>21</v>
      </c>
      <c r="DB11" s="7">
        <f t="shared" ref="DB11:DB35" si="26">IF(L11=1,45,0)</f>
        <v>0</v>
      </c>
      <c r="DC11" s="7">
        <f t="shared" ref="DC11:DC35" si="27">IF(L11=2,42,0)</f>
        <v>0</v>
      </c>
      <c r="DD11" s="7">
        <f t="shared" ref="DD11:DD35" si="28">IF(L11=3,40,0)</f>
        <v>0</v>
      </c>
      <c r="DE11" s="7">
        <f t="shared" ref="DE11:DE35" si="29">IF(L11=4,38,0)</f>
        <v>0</v>
      </c>
      <c r="DF11" s="7">
        <f t="shared" ref="DF11:DF35" si="30">IF(L11=5,36,0)</f>
        <v>0</v>
      </c>
      <c r="DG11" s="7">
        <f t="shared" ref="DG11:DG35" si="31">IF(L11=6,35,0)</f>
        <v>0</v>
      </c>
      <c r="DH11" s="7">
        <f t="shared" ref="DH11:DH35" si="32">IF(L11=7,34,0)</f>
        <v>0</v>
      </c>
      <c r="DI11" s="7">
        <f t="shared" ref="DI11:DI35" si="33">IF(L11=8,33,0)</f>
        <v>0</v>
      </c>
      <c r="DJ11" s="7">
        <f t="shared" ref="DJ11:DJ35" si="34">IF(L11=9,32,0)</f>
        <v>0</v>
      </c>
      <c r="DK11" s="7">
        <f t="shared" ref="DK11:DK35" si="35">IF(L11=10,31,0)</f>
        <v>0</v>
      </c>
      <c r="DL11" s="7">
        <f t="shared" ref="DL11:DL35" si="36">IF(L11=11,30,0)</f>
        <v>0</v>
      </c>
      <c r="DM11" s="7">
        <f t="shared" ref="DM11:DM35" si="37">IF(L11=12,29,0)</f>
        <v>0</v>
      </c>
      <c r="DN11" s="7">
        <f t="shared" ref="DN11:DN35" si="38">IF(L11=13,28,0)</f>
        <v>0</v>
      </c>
      <c r="DO11" s="7">
        <f t="shared" ref="DO11:DO35" si="39">IF(L11=14,27,0)</f>
        <v>0</v>
      </c>
      <c r="DP11" s="7">
        <f t="shared" ref="DP11:DP35" si="40">IF(L11=15,26,0)</f>
        <v>0</v>
      </c>
      <c r="DQ11" s="7">
        <f t="shared" ref="DQ11:DQ35" si="41">IF(L11=16,25,0)</f>
        <v>0</v>
      </c>
      <c r="DR11" s="7">
        <f t="shared" ref="DR11:DR35" si="42">IF(L11=17,24,0)</f>
        <v>0</v>
      </c>
      <c r="DS11" s="7">
        <f t="shared" ref="DS11:DS35" si="43">IF(L11=18,23,0)</f>
        <v>0</v>
      </c>
      <c r="DT11" s="7">
        <f t="shared" ref="DT11:DT35" si="44">IF(L11=19,22,0)</f>
        <v>0</v>
      </c>
      <c r="DU11" s="7">
        <f t="shared" ref="DU11:DU35" si="45">IF(L11=20,21,0)</f>
        <v>0</v>
      </c>
      <c r="DV11" s="7">
        <f t="shared" ref="DV11:DV35" si="46">IF(L11=21,20,0)</f>
        <v>0</v>
      </c>
      <c r="DW11" s="7">
        <f t="shared" ref="DW11:DW35" si="47">IF(L11=22,19,0)</f>
        <v>19</v>
      </c>
      <c r="DX11" s="7">
        <f t="shared" ref="DX11:DX35" si="48">IF(L11=23,18,0)</f>
        <v>0</v>
      </c>
      <c r="DY11" s="7">
        <f t="shared" ref="DY11:DY35" si="49">IF(L11=24,17,0)</f>
        <v>0</v>
      </c>
      <c r="DZ11" s="7">
        <f t="shared" ref="DZ11:DZ35" si="50">IF(L11=25,16,0)</f>
        <v>0</v>
      </c>
      <c r="EA11" s="7">
        <f t="shared" ref="EA11:EA35" si="51">IF(L11=26,15,0)</f>
        <v>0</v>
      </c>
      <c r="EB11" s="7">
        <f t="shared" ref="EB11:EB35" si="52">IF(L11=27,14,0)</f>
        <v>0</v>
      </c>
      <c r="EC11" s="7">
        <f t="shared" ref="EC11:EC35" si="53">IF(L11=28,13,0)</f>
        <v>0</v>
      </c>
      <c r="ED11" s="7">
        <f t="shared" ref="ED11:ED35" si="54">IF(L11=29,12,0)</f>
        <v>0</v>
      </c>
      <c r="EE11" s="7">
        <f t="shared" ref="EE11:EE35" si="55">IF(L11=30,11,0)</f>
        <v>0</v>
      </c>
      <c r="EF11" s="7">
        <f t="shared" ref="EF11:EF35" si="56">IF(L11=31,10,0)</f>
        <v>0</v>
      </c>
      <c r="EG11" s="7">
        <f t="shared" ref="EG11:EG35" si="57">IF(L11=32,9,0)</f>
        <v>0</v>
      </c>
      <c r="EH11" s="7">
        <f t="shared" ref="EH11:EH35" si="58">IF(L11=33,8,0)</f>
        <v>0</v>
      </c>
      <c r="EI11" s="7">
        <f t="shared" ref="EI11:EI35" si="59">IF(L11=34,7,0)</f>
        <v>0</v>
      </c>
      <c r="EJ11" s="7">
        <f t="shared" ref="EJ11:EJ35" si="60">IF(L11=35,6,0)</f>
        <v>0</v>
      </c>
      <c r="EK11" s="7">
        <f t="shared" ref="EK11:EK35" si="61">IF(L11=36,5,0)</f>
        <v>0</v>
      </c>
      <c r="EL11" s="7">
        <f t="shared" ref="EL11:EL35" si="62">IF(L11=37,4,0)</f>
        <v>0</v>
      </c>
      <c r="EM11" s="7">
        <f t="shared" ref="EM11:EM35" si="63">IF(L11=38,3,0)</f>
        <v>0</v>
      </c>
      <c r="EN11" s="7">
        <f t="shared" ref="EN11:EN35" si="64">IF(L11=39,2,0)</f>
        <v>0</v>
      </c>
      <c r="EO11" s="7">
        <f t="shared" ref="EO11:EO35" si="65">IF(L11=40,1,0)</f>
        <v>0</v>
      </c>
      <c r="EP11" s="7">
        <f t="shared" ref="EP11:EP35" si="66">IF(L11&gt;20,0,0)</f>
        <v>0</v>
      </c>
      <c r="EQ11" s="7">
        <f t="shared" ref="EQ11:EQ35" si="67">IF(L11="сх",0,0)</f>
        <v>0</v>
      </c>
      <c r="ER11" s="7">
        <f t="shared" ref="ER11:ER39" si="68">SUM(DB11:EQ11)</f>
        <v>19</v>
      </c>
      <c r="ES11" s="7"/>
      <c r="ET11" s="7">
        <f t="shared" ref="ET11:ET23" si="69">IF(J11="сх","ноль",IF(J11&gt;0,J11,"Ноль"))</f>
        <v>20</v>
      </c>
      <c r="EU11" s="7">
        <f t="shared" ref="EU11:EU35" si="70">IF(L11="сх","ноль",IF(L11&gt;0,L11,"Ноль"))</f>
        <v>22</v>
      </c>
      <c r="EV11" s="7"/>
      <c r="EW11" s="7">
        <f t="shared" ref="EW11:EW39" si="71">MIN(ET11,EU11)</f>
        <v>20</v>
      </c>
      <c r="EX11" s="7" t="e">
        <f>IF(M11=#REF!,IF(L11&lt;#REF!,#REF!,FB11),#REF!)</f>
        <v>#REF!</v>
      </c>
      <c r="EY11" s="7" t="e">
        <f>IF(M11=#REF!,IF(L11&lt;#REF!,0,1))</f>
        <v>#REF!</v>
      </c>
      <c r="EZ11" s="7" t="e">
        <f>IF(AND(EW11&gt;=21,EW11&lt;&gt;0),EW11,IF(M11&lt;#REF!,"СТОП",EX11+EY11))</f>
        <v>#REF!</v>
      </c>
      <c r="FA11" s="7"/>
      <c r="FB11" s="7">
        <v>15</v>
      </c>
      <c r="FC11" s="7">
        <v>16</v>
      </c>
      <c r="FD11" s="7"/>
      <c r="FE11" s="9">
        <f>IF(J11=1,25,0)</f>
        <v>0</v>
      </c>
      <c r="FF11" s="9">
        <f>IF(J11=2,22,0)</f>
        <v>0</v>
      </c>
      <c r="FG11" s="9">
        <f>IF(J11=3,20,0)</f>
        <v>0</v>
      </c>
      <c r="FH11" s="9">
        <f>IF(J11=4,18,0)</f>
        <v>0</v>
      </c>
      <c r="FI11" s="9">
        <f>IF(J11=5,16,0)</f>
        <v>0</v>
      </c>
      <c r="FJ11" s="9">
        <f>IF(J11=6,15,0)</f>
        <v>0</v>
      </c>
      <c r="FK11" s="9">
        <f>IF(J11=7,14,0)</f>
        <v>0</v>
      </c>
      <c r="FL11" s="9">
        <f>IF(J11=8,13,0)</f>
        <v>0</v>
      </c>
      <c r="FM11" s="9">
        <f>IF(J11=9,12,0)</f>
        <v>0</v>
      </c>
      <c r="FN11" s="9">
        <f>IF(J11=10,11,0)</f>
        <v>0</v>
      </c>
      <c r="FO11" s="9">
        <f>IF(J11=11,10,0)</f>
        <v>0</v>
      </c>
      <c r="FP11" s="9">
        <f>IF(J11=12,9,0)</f>
        <v>0</v>
      </c>
      <c r="FQ11" s="9">
        <f>IF(J11=13,8,0)</f>
        <v>0</v>
      </c>
      <c r="FR11" s="9">
        <f>IF(J11=14,7,0)</f>
        <v>0</v>
      </c>
      <c r="FS11" s="9">
        <f>IF(J11=15,6,0)</f>
        <v>0</v>
      </c>
      <c r="FT11" s="9">
        <f>IF(J11=16,5,0)</f>
        <v>0</v>
      </c>
      <c r="FU11" s="9">
        <f>IF(J11=17,4,0)</f>
        <v>0</v>
      </c>
      <c r="FV11" s="9">
        <f>IF(J11=18,3,0)</f>
        <v>0</v>
      </c>
      <c r="FW11" s="9">
        <f>IF(J11=19,2,0)</f>
        <v>0</v>
      </c>
      <c r="FX11" s="9">
        <f>IF(J11=20,1,0)</f>
        <v>1</v>
      </c>
      <c r="FY11" s="9">
        <f>IF(J11&gt;20,0,0)</f>
        <v>0</v>
      </c>
      <c r="FZ11" s="9">
        <f>IF(J11="сх",0,0)</f>
        <v>0</v>
      </c>
      <c r="GA11" s="9">
        <f t="shared" ref="GA11:GA39" si="72">SUM(FE11:FZ11)</f>
        <v>1</v>
      </c>
      <c r="GB11" s="9">
        <f t="shared" ref="GB11:GB35" si="73">IF(L11=1,25,0)</f>
        <v>0</v>
      </c>
      <c r="GC11" s="9">
        <f t="shared" ref="GC11:GC35" si="74">IF(L11=2,22,0)</f>
        <v>0</v>
      </c>
      <c r="GD11" s="9">
        <f t="shared" ref="GD11:GD35" si="75">IF(L11=3,20,0)</f>
        <v>0</v>
      </c>
      <c r="GE11" s="9">
        <f t="shared" ref="GE11:GE35" si="76">IF(L11=4,18,0)</f>
        <v>0</v>
      </c>
      <c r="GF11" s="9">
        <f t="shared" ref="GF11:GF35" si="77">IF(L11=5,16,0)</f>
        <v>0</v>
      </c>
      <c r="GG11" s="9">
        <f t="shared" ref="GG11:GG35" si="78">IF(L11=6,15,0)</f>
        <v>0</v>
      </c>
      <c r="GH11" s="9">
        <f t="shared" ref="GH11:GH35" si="79">IF(L11=7,14,0)</f>
        <v>0</v>
      </c>
      <c r="GI11" s="9">
        <f t="shared" ref="GI11:GI35" si="80">IF(L11=8,13,0)</f>
        <v>0</v>
      </c>
      <c r="GJ11" s="9">
        <f t="shared" ref="GJ11:GJ35" si="81">IF(L11=9,12,0)</f>
        <v>0</v>
      </c>
      <c r="GK11" s="9">
        <f t="shared" ref="GK11:GK35" si="82">IF(L11=10,11,0)</f>
        <v>0</v>
      </c>
      <c r="GL11" s="9">
        <f t="shared" ref="GL11:GL35" si="83">IF(L11=11,10,0)</f>
        <v>0</v>
      </c>
      <c r="GM11" s="9">
        <f t="shared" ref="GM11:GM35" si="84">IF(L11=12,9,0)</f>
        <v>0</v>
      </c>
      <c r="GN11" s="9">
        <f t="shared" ref="GN11:GN35" si="85">IF(L11=13,8,0)</f>
        <v>0</v>
      </c>
      <c r="GO11" s="9">
        <f t="shared" ref="GO11:GO35" si="86">IF(L11=14,7,0)</f>
        <v>0</v>
      </c>
      <c r="GP11" s="9">
        <f t="shared" ref="GP11:GP35" si="87">IF(L11=15,6,0)</f>
        <v>0</v>
      </c>
      <c r="GQ11" s="9">
        <f t="shared" ref="GQ11:GQ35" si="88">IF(L11=16,5,0)</f>
        <v>0</v>
      </c>
      <c r="GR11" s="9">
        <f t="shared" ref="GR11:GR35" si="89">IF(L11=17,4,0)</f>
        <v>0</v>
      </c>
      <c r="GS11" s="9">
        <f t="shared" ref="GS11:GS35" si="90">IF(L11=18,3,0)</f>
        <v>0</v>
      </c>
      <c r="GT11" s="9">
        <f t="shared" ref="GT11:GT35" si="91">IF(L11=19,2,0)</f>
        <v>0</v>
      </c>
      <c r="GU11" s="9">
        <f t="shared" ref="GU11:GU35" si="92">IF(L11=20,1,0)</f>
        <v>0</v>
      </c>
      <c r="GV11" s="9">
        <f t="shared" ref="GV11:GV35" si="93">IF(L11&gt;20,0,0)</f>
        <v>0</v>
      </c>
      <c r="GW11" s="9">
        <f t="shared" ref="GW11:GW35" si="94">IF(L11="сх",0,0)</f>
        <v>0</v>
      </c>
      <c r="GX11" s="9">
        <f t="shared" ref="GX11:GX39" si="95">SUM(GB11:GW11)</f>
        <v>0</v>
      </c>
      <c r="GY11" s="9">
        <f>IF(J11=1,100,0)</f>
        <v>0</v>
      </c>
      <c r="GZ11" s="9">
        <f>IF(J11=2,98,0)</f>
        <v>0</v>
      </c>
      <c r="HA11" s="9">
        <f>IF(J11=3,95,0)</f>
        <v>0</v>
      </c>
      <c r="HB11" s="9">
        <f>IF(J11=4,93,0)</f>
        <v>0</v>
      </c>
      <c r="HC11" s="9">
        <f>IF(J11=5,90,0)</f>
        <v>0</v>
      </c>
      <c r="HD11" s="9">
        <f>IF(J11=6,88,0)</f>
        <v>0</v>
      </c>
      <c r="HE11" s="9">
        <f>IF(J11=7,85,0)</f>
        <v>0</v>
      </c>
      <c r="HF11" s="9">
        <f>IF(J11=8,83,0)</f>
        <v>0</v>
      </c>
      <c r="HG11" s="9">
        <f>IF(J11=9,80,0)</f>
        <v>0</v>
      </c>
      <c r="HH11" s="9">
        <f>IF(J11=10,78,0)</f>
        <v>0</v>
      </c>
      <c r="HI11" s="9">
        <f>IF(J11=11,75,0)</f>
        <v>0</v>
      </c>
      <c r="HJ11" s="9">
        <f>IF(J11=12,73,0)</f>
        <v>0</v>
      </c>
      <c r="HK11" s="9">
        <f>IF(J11=13,70,0)</f>
        <v>0</v>
      </c>
      <c r="HL11" s="9">
        <f>IF(J11=14,68,0)</f>
        <v>0</v>
      </c>
      <c r="HM11" s="9">
        <f>IF(J11=15,65,0)</f>
        <v>0</v>
      </c>
      <c r="HN11" s="9">
        <f>IF(J11=16,63,0)</f>
        <v>0</v>
      </c>
      <c r="HO11" s="9">
        <f>IF(J11=17,60,0)</f>
        <v>0</v>
      </c>
      <c r="HP11" s="9">
        <f>IF(J11=18,58,0)</f>
        <v>0</v>
      </c>
      <c r="HQ11" s="9">
        <f>IF(J11=19,55,0)</f>
        <v>0</v>
      </c>
      <c r="HR11" s="9">
        <f>IF(J11=20,53,0)</f>
        <v>53</v>
      </c>
      <c r="HS11" s="9">
        <f>IF(J11&gt;20,0,0)</f>
        <v>0</v>
      </c>
      <c r="HT11" s="9">
        <f>IF(J11="сх",0,0)</f>
        <v>0</v>
      </c>
      <c r="HU11" s="9">
        <f t="shared" ref="HU11:HU39" si="96">SUM(GY11:HT11)</f>
        <v>53</v>
      </c>
      <c r="HV11" s="9">
        <f t="shared" ref="HV11:HV35" si="97">IF(L11=1,100,0)</f>
        <v>0</v>
      </c>
      <c r="HW11" s="9">
        <f t="shared" ref="HW11:HW35" si="98">IF(L11=2,98,0)</f>
        <v>0</v>
      </c>
      <c r="HX11" s="9">
        <f t="shared" ref="HX11:HX35" si="99">IF(L11=3,95,0)</f>
        <v>0</v>
      </c>
      <c r="HY11" s="9">
        <f t="shared" ref="HY11:HY35" si="100">IF(L11=4,93,0)</f>
        <v>0</v>
      </c>
      <c r="HZ11" s="9">
        <f t="shared" ref="HZ11:HZ35" si="101">IF(L11=5,90,0)</f>
        <v>0</v>
      </c>
      <c r="IA11" s="9">
        <f t="shared" ref="IA11:IA35" si="102">IF(L11=6,88,0)</f>
        <v>0</v>
      </c>
      <c r="IB11" s="9">
        <f t="shared" ref="IB11:IB35" si="103">IF(L11=7,85,0)</f>
        <v>0</v>
      </c>
      <c r="IC11" s="9">
        <f t="shared" ref="IC11:IC35" si="104">IF(L11=8,83,0)</f>
        <v>0</v>
      </c>
      <c r="ID11" s="9">
        <f t="shared" ref="ID11:ID35" si="105">IF(L11=9,80,0)</f>
        <v>0</v>
      </c>
      <c r="IE11" s="9">
        <f t="shared" ref="IE11:IE35" si="106">IF(L11=10,78,0)</f>
        <v>0</v>
      </c>
      <c r="IF11" s="9">
        <f t="shared" ref="IF11:IF35" si="107">IF(L11=11,75,0)</f>
        <v>0</v>
      </c>
      <c r="IG11" s="9">
        <f t="shared" ref="IG11:IG35" si="108">IF(L11=12,73,0)</f>
        <v>0</v>
      </c>
      <c r="IH11" s="9">
        <f t="shared" ref="IH11:IH35" si="109">IF(L11=13,70,0)</f>
        <v>0</v>
      </c>
      <c r="II11" s="9">
        <f t="shared" ref="II11:II35" si="110">IF(L11=14,68,0)</f>
        <v>0</v>
      </c>
      <c r="IJ11" s="9">
        <f t="shared" ref="IJ11:IJ35" si="111">IF(L11=15,65,0)</f>
        <v>0</v>
      </c>
      <c r="IK11" s="9">
        <f t="shared" ref="IK11:IK35" si="112">IF(L11=16,63,0)</f>
        <v>0</v>
      </c>
      <c r="IL11" s="9">
        <f t="shared" ref="IL11:IL35" si="113">IF(L11=17,60,0)</f>
        <v>0</v>
      </c>
      <c r="IM11" s="9">
        <f t="shared" ref="IM11:IM35" si="114">IF(L11=18,58,0)</f>
        <v>0</v>
      </c>
      <c r="IN11" s="9">
        <f t="shared" ref="IN11:IN35" si="115">IF(L11=19,55,0)</f>
        <v>0</v>
      </c>
      <c r="IO11" s="9">
        <f t="shared" ref="IO11:IO35" si="116">IF(L11=20,53,0)</f>
        <v>0</v>
      </c>
      <c r="IP11" s="9">
        <f t="shared" ref="IP11:IP35" si="117">IF(L11&gt;20,0,0)</f>
        <v>0</v>
      </c>
      <c r="IQ11" s="9">
        <f t="shared" ref="IQ11:IQ35" si="118">IF(L11="сх",0,0)</f>
        <v>0</v>
      </c>
      <c r="IR11" s="9">
        <f t="shared" ref="IR11:IR39" si="119">SUM(HV11:IQ11)</f>
        <v>0</v>
      </c>
      <c r="IS11" s="7"/>
      <c r="IT11" s="7"/>
      <c r="IU11" s="7"/>
      <c r="IV11" s="7"/>
    </row>
    <row r="12" spans="1:256" s="1" customFormat="1" ht="70.5">
      <c r="A12" s="79">
        <v>2</v>
      </c>
      <c r="B12" s="80">
        <v>272</v>
      </c>
      <c r="C12" s="81" t="s">
        <v>87</v>
      </c>
      <c r="D12" s="80" t="s">
        <v>37</v>
      </c>
      <c r="E12" s="83" t="s">
        <v>58</v>
      </c>
      <c r="F12" s="91" t="s">
        <v>88</v>
      </c>
      <c r="G12" s="81" t="s">
        <v>112</v>
      </c>
      <c r="H12" s="110" t="s">
        <v>62</v>
      </c>
      <c r="I12" s="87">
        <v>2</v>
      </c>
      <c r="J12" s="90">
        <f>LOOKUP(I12,{1,2,3,4,5,6,7,8,9,10,11,12,13,14,15,16,17,18,19,20,21},{25,22,20,18,16,15,14,13,12,11,10,9,8,7,6,5,4,3,2,1,0})</f>
        <v>22</v>
      </c>
      <c r="K12" s="104">
        <v>3</v>
      </c>
      <c r="L12" s="113">
        <f>LOOKUP(K12,{1,2,3,4,5,6,7,8,9,10,11,12,13,14,15,16,17,18,19,20,21},{25,22,20,18,16,15,14,13,12,11,10,9,8,7,6,5,4,3,2,1,0})</f>
        <v>20</v>
      </c>
      <c r="M12" s="87">
        <f t="shared" si="0"/>
        <v>42</v>
      </c>
      <c r="N12" s="6" t="e">
        <f>#REF!+#REF!</f>
        <v>#REF!</v>
      </c>
      <c r="O12" s="7"/>
      <c r="P12" s="8"/>
      <c r="Q12" s="7">
        <f>IF(J12=1,25,0)</f>
        <v>0</v>
      </c>
      <c r="R12" s="7">
        <f>IF(J12=2,22,0)</f>
        <v>0</v>
      </c>
      <c r="S12" s="7">
        <f>IF(J12=3,20,0)</f>
        <v>0</v>
      </c>
      <c r="T12" s="7">
        <f>IF(J12=4,18,0)</f>
        <v>0</v>
      </c>
      <c r="U12" s="7">
        <f>IF(J12=5,16,0)</f>
        <v>0</v>
      </c>
      <c r="V12" s="7">
        <f>IF(J12=6,15,0)</f>
        <v>0</v>
      </c>
      <c r="W12" s="7">
        <f>IF(J12=7,14,0)</f>
        <v>0</v>
      </c>
      <c r="X12" s="7">
        <f>IF(J12=8,13,0)</f>
        <v>0</v>
      </c>
      <c r="Y12" s="7">
        <f>IF(J12=9,12,0)</f>
        <v>0</v>
      </c>
      <c r="Z12" s="7">
        <f>IF(J12=10,11,0)</f>
        <v>0</v>
      </c>
      <c r="AA12" s="7">
        <f>IF(J12=11,10,0)</f>
        <v>0</v>
      </c>
      <c r="AB12" s="7">
        <f>IF(J12=12,9,0)</f>
        <v>0</v>
      </c>
      <c r="AC12" s="7">
        <f>IF(J12=13,8,0)</f>
        <v>0</v>
      </c>
      <c r="AD12" s="7">
        <f>IF(J12=14,7,0)</f>
        <v>0</v>
      </c>
      <c r="AE12" s="7">
        <f>IF(J12=15,6,0)</f>
        <v>0</v>
      </c>
      <c r="AF12" s="7">
        <f>IF(J12=16,5,0)</f>
        <v>0</v>
      </c>
      <c r="AG12" s="7">
        <f>IF(J12=17,4,0)</f>
        <v>0</v>
      </c>
      <c r="AH12" s="7">
        <f>IF(J12=18,3,0)</f>
        <v>0</v>
      </c>
      <c r="AI12" s="7">
        <f>IF(J12=19,2,0)</f>
        <v>0</v>
      </c>
      <c r="AJ12" s="7">
        <f>IF(J12=20,1,0)</f>
        <v>0</v>
      </c>
      <c r="AK12" s="7">
        <f>IF(J12&gt;20,0,0)</f>
        <v>0</v>
      </c>
      <c r="AL12" s="7">
        <f>IF(J12="сх",0,0)</f>
        <v>0</v>
      </c>
      <c r="AM12" s="7">
        <f t="shared" si="1"/>
        <v>0</v>
      </c>
      <c r="AN12" s="7">
        <f t="shared" si="2"/>
        <v>0</v>
      </c>
      <c r="AO12" s="7">
        <f t="shared" si="3"/>
        <v>0</v>
      </c>
      <c r="AP12" s="7">
        <f t="shared" si="4"/>
        <v>0</v>
      </c>
      <c r="AQ12" s="7">
        <f t="shared" si="5"/>
        <v>0</v>
      </c>
      <c r="AR12" s="7">
        <f t="shared" si="6"/>
        <v>0</v>
      </c>
      <c r="AS12" s="7">
        <f t="shared" si="7"/>
        <v>0</v>
      </c>
      <c r="AT12" s="7">
        <f t="shared" si="8"/>
        <v>0</v>
      </c>
      <c r="AU12" s="7">
        <f t="shared" si="9"/>
        <v>0</v>
      </c>
      <c r="AV12" s="7">
        <f t="shared" si="10"/>
        <v>0</v>
      </c>
      <c r="AW12" s="7">
        <f t="shared" si="11"/>
        <v>0</v>
      </c>
      <c r="AX12" s="7">
        <f t="shared" si="12"/>
        <v>0</v>
      </c>
      <c r="AY12" s="7">
        <f t="shared" si="13"/>
        <v>0</v>
      </c>
      <c r="AZ12" s="7">
        <f t="shared" si="14"/>
        <v>0</v>
      </c>
      <c r="BA12" s="7">
        <f t="shared" si="15"/>
        <v>0</v>
      </c>
      <c r="BB12" s="7">
        <f t="shared" si="16"/>
        <v>0</v>
      </c>
      <c r="BC12" s="7">
        <f t="shared" si="17"/>
        <v>0</v>
      </c>
      <c r="BD12" s="7">
        <f t="shared" si="18"/>
        <v>0</v>
      </c>
      <c r="BE12" s="7">
        <f t="shared" si="19"/>
        <v>0</v>
      </c>
      <c r="BF12" s="7">
        <f t="shared" si="20"/>
        <v>0</v>
      </c>
      <c r="BG12" s="7">
        <f t="shared" si="21"/>
        <v>1</v>
      </c>
      <c r="BH12" s="7">
        <f t="shared" si="22"/>
        <v>0</v>
      </c>
      <c r="BI12" s="7">
        <f t="shared" si="23"/>
        <v>0</v>
      </c>
      <c r="BJ12" s="7">
        <f t="shared" si="24"/>
        <v>1</v>
      </c>
      <c r="BK12" s="7">
        <f>IF(J12=1,45,0)</f>
        <v>0</v>
      </c>
      <c r="BL12" s="7">
        <f>IF(J12=2,42,0)</f>
        <v>0</v>
      </c>
      <c r="BM12" s="7">
        <f>IF(J12=3,40,0)</f>
        <v>0</v>
      </c>
      <c r="BN12" s="7">
        <f>IF(J12=4,38,0)</f>
        <v>0</v>
      </c>
      <c r="BO12" s="7">
        <f>IF(J12=5,36,0)</f>
        <v>0</v>
      </c>
      <c r="BP12" s="7">
        <f>IF(J12=6,35,0)</f>
        <v>0</v>
      </c>
      <c r="BQ12" s="7">
        <f>IF(J12=7,34,0)</f>
        <v>0</v>
      </c>
      <c r="BR12" s="7">
        <f>IF(J12=8,33,0)</f>
        <v>0</v>
      </c>
      <c r="BS12" s="7">
        <f>IF(J12=9,32,0)</f>
        <v>0</v>
      </c>
      <c r="BT12" s="7">
        <f>IF(J12=10,31,0)</f>
        <v>0</v>
      </c>
      <c r="BU12" s="7">
        <f>IF(J12=11,30,0)</f>
        <v>0</v>
      </c>
      <c r="BV12" s="7">
        <f>IF(J12=12,29,0)</f>
        <v>0</v>
      </c>
      <c r="BW12" s="7">
        <f>IF(J12=13,28,0)</f>
        <v>0</v>
      </c>
      <c r="BX12" s="7">
        <f>IF(J12=14,27,0)</f>
        <v>0</v>
      </c>
      <c r="BY12" s="7">
        <f>IF(J12=15,26,0)</f>
        <v>0</v>
      </c>
      <c r="BZ12" s="7">
        <f>IF(J12=16,25,0)</f>
        <v>0</v>
      </c>
      <c r="CA12" s="7">
        <f>IF(J12=17,24,0)</f>
        <v>0</v>
      </c>
      <c r="CB12" s="7">
        <f>IF(J12=18,23,0)</f>
        <v>0</v>
      </c>
      <c r="CC12" s="7">
        <f>IF(J12=19,22,0)</f>
        <v>0</v>
      </c>
      <c r="CD12" s="7">
        <f>IF(J12=20,21,0)</f>
        <v>0</v>
      </c>
      <c r="CE12" s="7">
        <f>IF(J12=21,20,0)</f>
        <v>0</v>
      </c>
      <c r="CF12" s="7">
        <f>IF(J12=22,19,0)</f>
        <v>19</v>
      </c>
      <c r="CG12" s="7">
        <f>IF(J12=23,18,0)</f>
        <v>0</v>
      </c>
      <c r="CH12" s="7">
        <f>IF(J12=24,17,0)</f>
        <v>0</v>
      </c>
      <c r="CI12" s="7">
        <f>IF(J12=25,16,0)</f>
        <v>0</v>
      </c>
      <c r="CJ12" s="7">
        <f>IF(J12=26,15,0)</f>
        <v>0</v>
      </c>
      <c r="CK12" s="7">
        <f>IF(J12=27,14,0)</f>
        <v>0</v>
      </c>
      <c r="CL12" s="7">
        <f>IF(J12=28,13,0)</f>
        <v>0</v>
      </c>
      <c r="CM12" s="7">
        <f>IF(J12=29,12,0)</f>
        <v>0</v>
      </c>
      <c r="CN12" s="7">
        <f>IF(J12=30,11,0)</f>
        <v>0</v>
      </c>
      <c r="CO12" s="7">
        <f>IF(J12=31,10,0)</f>
        <v>0</v>
      </c>
      <c r="CP12" s="7">
        <f>IF(J12=32,9,0)</f>
        <v>0</v>
      </c>
      <c r="CQ12" s="7">
        <f>IF(J12=33,8,0)</f>
        <v>0</v>
      </c>
      <c r="CR12" s="7">
        <f>IF(J12=34,7,0)</f>
        <v>0</v>
      </c>
      <c r="CS12" s="7">
        <f>IF(J12=35,6,0)</f>
        <v>0</v>
      </c>
      <c r="CT12" s="7">
        <f>IF(J12=36,5,0)</f>
        <v>0</v>
      </c>
      <c r="CU12" s="7">
        <f>IF(J12=37,4,0)</f>
        <v>0</v>
      </c>
      <c r="CV12" s="7">
        <f>IF(J12=38,3,0)</f>
        <v>0</v>
      </c>
      <c r="CW12" s="7">
        <f>IF(J12=39,2,0)</f>
        <v>0</v>
      </c>
      <c r="CX12" s="7">
        <f>IF(J12=40,1,0)</f>
        <v>0</v>
      </c>
      <c r="CY12" s="7">
        <f>IF(J12&gt;20,0,0)</f>
        <v>0</v>
      </c>
      <c r="CZ12" s="7">
        <f>IF(J12="сх",0,0)</f>
        <v>0</v>
      </c>
      <c r="DA12" s="7">
        <f t="shared" si="25"/>
        <v>19</v>
      </c>
      <c r="DB12" s="7">
        <f t="shared" si="26"/>
        <v>0</v>
      </c>
      <c r="DC12" s="7">
        <f t="shared" si="27"/>
        <v>0</v>
      </c>
      <c r="DD12" s="7">
        <f t="shared" si="28"/>
        <v>0</v>
      </c>
      <c r="DE12" s="7">
        <f t="shared" si="29"/>
        <v>0</v>
      </c>
      <c r="DF12" s="7">
        <f t="shared" si="30"/>
        <v>0</v>
      </c>
      <c r="DG12" s="7">
        <f t="shared" si="31"/>
        <v>0</v>
      </c>
      <c r="DH12" s="7">
        <f t="shared" si="32"/>
        <v>0</v>
      </c>
      <c r="DI12" s="7">
        <f t="shared" si="33"/>
        <v>0</v>
      </c>
      <c r="DJ12" s="7">
        <f t="shared" si="34"/>
        <v>0</v>
      </c>
      <c r="DK12" s="7">
        <f t="shared" si="35"/>
        <v>0</v>
      </c>
      <c r="DL12" s="7">
        <f t="shared" si="36"/>
        <v>0</v>
      </c>
      <c r="DM12" s="7">
        <f t="shared" si="37"/>
        <v>0</v>
      </c>
      <c r="DN12" s="7">
        <f t="shared" si="38"/>
        <v>0</v>
      </c>
      <c r="DO12" s="7">
        <f t="shared" si="39"/>
        <v>0</v>
      </c>
      <c r="DP12" s="7">
        <f t="shared" si="40"/>
        <v>0</v>
      </c>
      <c r="DQ12" s="7">
        <f t="shared" si="41"/>
        <v>0</v>
      </c>
      <c r="DR12" s="7">
        <f t="shared" si="42"/>
        <v>0</v>
      </c>
      <c r="DS12" s="7">
        <f t="shared" si="43"/>
        <v>0</v>
      </c>
      <c r="DT12" s="7">
        <f t="shared" si="44"/>
        <v>0</v>
      </c>
      <c r="DU12" s="7">
        <f t="shared" si="45"/>
        <v>21</v>
      </c>
      <c r="DV12" s="7">
        <f t="shared" si="46"/>
        <v>0</v>
      </c>
      <c r="DW12" s="7">
        <f t="shared" si="47"/>
        <v>0</v>
      </c>
      <c r="DX12" s="7">
        <f t="shared" si="48"/>
        <v>0</v>
      </c>
      <c r="DY12" s="7">
        <f t="shared" si="49"/>
        <v>0</v>
      </c>
      <c r="DZ12" s="7">
        <f t="shared" si="50"/>
        <v>0</v>
      </c>
      <c r="EA12" s="7">
        <f t="shared" si="51"/>
        <v>0</v>
      </c>
      <c r="EB12" s="7">
        <f t="shared" si="52"/>
        <v>0</v>
      </c>
      <c r="EC12" s="7">
        <f t="shared" si="53"/>
        <v>0</v>
      </c>
      <c r="ED12" s="7">
        <f t="shared" si="54"/>
        <v>0</v>
      </c>
      <c r="EE12" s="7">
        <f t="shared" si="55"/>
        <v>0</v>
      </c>
      <c r="EF12" s="7">
        <f t="shared" si="56"/>
        <v>0</v>
      </c>
      <c r="EG12" s="7">
        <f t="shared" si="57"/>
        <v>0</v>
      </c>
      <c r="EH12" s="7">
        <f t="shared" si="58"/>
        <v>0</v>
      </c>
      <c r="EI12" s="7">
        <f t="shared" si="59"/>
        <v>0</v>
      </c>
      <c r="EJ12" s="7">
        <f t="shared" si="60"/>
        <v>0</v>
      </c>
      <c r="EK12" s="7">
        <f t="shared" si="61"/>
        <v>0</v>
      </c>
      <c r="EL12" s="7">
        <f t="shared" si="62"/>
        <v>0</v>
      </c>
      <c r="EM12" s="7">
        <f t="shared" si="63"/>
        <v>0</v>
      </c>
      <c r="EN12" s="7">
        <f t="shared" si="64"/>
        <v>0</v>
      </c>
      <c r="EO12" s="7">
        <f t="shared" si="65"/>
        <v>0</v>
      </c>
      <c r="EP12" s="7">
        <f t="shared" si="66"/>
        <v>0</v>
      </c>
      <c r="EQ12" s="7">
        <f t="shared" si="67"/>
        <v>0</v>
      </c>
      <c r="ER12" s="7">
        <f t="shared" si="68"/>
        <v>21</v>
      </c>
      <c r="ES12" s="7"/>
      <c r="ET12" s="7">
        <f t="shared" si="69"/>
        <v>22</v>
      </c>
      <c r="EU12" s="7">
        <f t="shared" si="70"/>
        <v>20</v>
      </c>
      <c r="EV12" s="7"/>
      <c r="EW12" s="7">
        <f t="shared" si="71"/>
        <v>20</v>
      </c>
      <c r="EX12" s="7" t="e">
        <f>IF(M12=#REF!,IF(L12&lt;#REF!,#REF!,FB12),#REF!)</f>
        <v>#REF!</v>
      </c>
      <c r="EY12" s="7" t="e">
        <f>IF(M12=#REF!,IF(L12&lt;#REF!,0,1))</f>
        <v>#REF!</v>
      </c>
      <c r="EZ12" s="7" t="e">
        <f>IF(AND(EW12&gt;=21,EW12&lt;&gt;0),EW12,IF(M12&lt;#REF!,"СТОП",EX12+EY12))</f>
        <v>#REF!</v>
      </c>
      <c r="FA12" s="7"/>
      <c r="FB12" s="7">
        <v>15</v>
      </c>
      <c r="FC12" s="7">
        <v>16</v>
      </c>
      <c r="FD12" s="7"/>
      <c r="FE12" s="9">
        <f>IF(J12=1,25,0)</f>
        <v>0</v>
      </c>
      <c r="FF12" s="9">
        <f>IF(J12=2,22,0)</f>
        <v>0</v>
      </c>
      <c r="FG12" s="9">
        <f>IF(J12=3,20,0)</f>
        <v>0</v>
      </c>
      <c r="FH12" s="9">
        <f>IF(J12=4,18,0)</f>
        <v>0</v>
      </c>
      <c r="FI12" s="9">
        <f>IF(J12=5,16,0)</f>
        <v>0</v>
      </c>
      <c r="FJ12" s="9">
        <f>IF(J12=6,15,0)</f>
        <v>0</v>
      </c>
      <c r="FK12" s="9">
        <f>IF(J12=7,14,0)</f>
        <v>0</v>
      </c>
      <c r="FL12" s="9">
        <f>IF(J12=8,13,0)</f>
        <v>0</v>
      </c>
      <c r="FM12" s="9">
        <f>IF(J12=9,12,0)</f>
        <v>0</v>
      </c>
      <c r="FN12" s="9">
        <f>IF(J12=10,11,0)</f>
        <v>0</v>
      </c>
      <c r="FO12" s="9">
        <f>IF(J12=11,10,0)</f>
        <v>0</v>
      </c>
      <c r="FP12" s="9">
        <f>IF(J12=12,9,0)</f>
        <v>0</v>
      </c>
      <c r="FQ12" s="9">
        <f>IF(J12=13,8,0)</f>
        <v>0</v>
      </c>
      <c r="FR12" s="9">
        <f>IF(J12=14,7,0)</f>
        <v>0</v>
      </c>
      <c r="FS12" s="9">
        <f>IF(J12=15,6,0)</f>
        <v>0</v>
      </c>
      <c r="FT12" s="9">
        <f>IF(J12=16,5,0)</f>
        <v>0</v>
      </c>
      <c r="FU12" s="9">
        <f>IF(J12=17,4,0)</f>
        <v>0</v>
      </c>
      <c r="FV12" s="9">
        <f>IF(J12=18,3,0)</f>
        <v>0</v>
      </c>
      <c r="FW12" s="9">
        <f>IF(J12=19,2,0)</f>
        <v>0</v>
      </c>
      <c r="FX12" s="9">
        <f>IF(J12=20,1,0)</f>
        <v>0</v>
      </c>
      <c r="FY12" s="9">
        <f>IF(J12&gt;20,0,0)</f>
        <v>0</v>
      </c>
      <c r="FZ12" s="9">
        <f>IF(J12="сх",0,0)</f>
        <v>0</v>
      </c>
      <c r="GA12" s="9">
        <f t="shared" si="72"/>
        <v>0</v>
      </c>
      <c r="GB12" s="9">
        <f t="shared" si="73"/>
        <v>0</v>
      </c>
      <c r="GC12" s="9">
        <f t="shared" si="74"/>
        <v>0</v>
      </c>
      <c r="GD12" s="9">
        <f t="shared" si="75"/>
        <v>0</v>
      </c>
      <c r="GE12" s="9">
        <f t="shared" si="76"/>
        <v>0</v>
      </c>
      <c r="GF12" s="9">
        <f t="shared" si="77"/>
        <v>0</v>
      </c>
      <c r="GG12" s="9">
        <f t="shared" si="78"/>
        <v>0</v>
      </c>
      <c r="GH12" s="9">
        <f t="shared" si="79"/>
        <v>0</v>
      </c>
      <c r="GI12" s="9">
        <f t="shared" si="80"/>
        <v>0</v>
      </c>
      <c r="GJ12" s="9">
        <f t="shared" si="81"/>
        <v>0</v>
      </c>
      <c r="GK12" s="9">
        <f t="shared" si="82"/>
        <v>0</v>
      </c>
      <c r="GL12" s="9">
        <f t="shared" si="83"/>
        <v>0</v>
      </c>
      <c r="GM12" s="9">
        <f t="shared" si="84"/>
        <v>0</v>
      </c>
      <c r="GN12" s="9">
        <f t="shared" si="85"/>
        <v>0</v>
      </c>
      <c r="GO12" s="9">
        <f t="shared" si="86"/>
        <v>0</v>
      </c>
      <c r="GP12" s="9">
        <f t="shared" si="87"/>
        <v>0</v>
      </c>
      <c r="GQ12" s="9">
        <f t="shared" si="88"/>
        <v>0</v>
      </c>
      <c r="GR12" s="9">
        <f t="shared" si="89"/>
        <v>0</v>
      </c>
      <c r="GS12" s="9">
        <f t="shared" si="90"/>
        <v>0</v>
      </c>
      <c r="GT12" s="9">
        <f t="shared" si="91"/>
        <v>0</v>
      </c>
      <c r="GU12" s="9">
        <f t="shared" si="92"/>
        <v>1</v>
      </c>
      <c r="GV12" s="9">
        <f t="shared" si="93"/>
        <v>0</v>
      </c>
      <c r="GW12" s="9">
        <f t="shared" si="94"/>
        <v>0</v>
      </c>
      <c r="GX12" s="9">
        <f t="shared" si="95"/>
        <v>1</v>
      </c>
      <c r="GY12" s="9">
        <f>IF(J12=1,100,0)</f>
        <v>0</v>
      </c>
      <c r="GZ12" s="9">
        <f>IF(J12=2,98,0)</f>
        <v>0</v>
      </c>
      <c r="HA12" s="9">
        <f>IF(J12=3,95,0)</f>
        <v>0</v>
      </c>
      <c r="HB12" s="9">
        <f>IF(J12=4,93,0)</f>
        <v>0</v>
      </c>
      <c r="HC12" s="9">
        <f>IF(J12=5,90,0)</f>
        <v>0</v>
      </c>
      <c r="HD12" s="9">
        <f>IF(J12=6,88,0)</f>
        <v>0</v>
      </c>
      <c r="HE12" s="9">
        <f>IF(J12=7,85,0)</f>
        <v>0</v>
      </c>
      <c r="HF12" s="9">
        <f>IF(J12=8,83,0)</f>
        <v>0</v>
      </c>
      <c r="HG12" s="9">
        <f>IF(J12=9,80,0)</f>
        <v>0</v>
      </c>
      <c r="HH12" s="9">
        <f>IF(J12=10,78,0)</f>
        <v>0</v>
      </c>
      <c r="HI12" s="9">
        <f>IF(J12=11,75,0)</f>
        <v>0</v>
      </c>
      <c r="HJ12" s="9">
        <f>IF(J12=12,73,0)</f>
        <v>0</v>
      </c>
      <c r="HK12" s="9">
        <f>IF(J12=13,70,0)</f>
        <v>0</v>
      </c>
      <c r="HL12" s="9">
        <f>IF(J12=14,68,0)</f>
        <v>0</v>
      </c>
      <c r="HM12" s="9">
        <f>IF(J12=15,65,0)</f>
        <v>0</v>
      </c>
      <c r="HN12" s="9">
        <f>IF(J12=16,63,0)</f>
        <v>0</v>
      </c>
      <c r="HO12" s="9">
        <f>IF(J12=17,60,0)</f>
        <v>0</v>
      </c>
      <c r="HP12" s="9">
        <f>IF(J12=18,58,0)</f>
        <v>0</v>
      </c>
      <c r="HQ12" s="9">
        <f>IF(J12=19,55,0)</f>
        <v>0</v>
      </c>
      <c r="HR12" s="9">
        <f>IF(J12=20,53,0)</f>
        <v>0</v>
      </c>
      <c r="HS12" s="9">
        <f>IF(J12&gt;20,0,0)</f>
        <v>0</v>
      </c>
      <c r="HT12" s="9">
        <f>IF(J12="сх",0,0)</f>
        <v>0</v>
      </c>
      <c r="HU12" s="9">
        <f t="shared" si="96"/>
        <v>0</v>
      </c>
      <c r="HV12" s="9">
        <f t="shared" si="97"/>
        <v>0</v>
      </c>
      <c r="HW12" s="9">
        <f t="shared" si="98"/>
        <v>0</v>
      </c>
      <c r="HX12" s="9">
        <f t="shared" si="99"/>
        <v>0</v>
      </c>
      <c r="HY12" s="9">
        <f t="shared" si="100"/>
        <v>0</v>
      </c>
      <c r="HZ12" s="9">
        <f t="shared" si="101"/>
        <v>0</v>
      </c>
      <c r="IA12" s="9">
        <f t="shared" si="102"/>
        <v>0</v>
      </c>
      <c r="IB12" s="9">
        <f t="shared" si="103"/>
        <v>0</v>
      </c>
      <c r="IC12" s="9">
        <f t="shared" si="104"/>
        <v>0</v>
      </c>
      <c r="ID12" s="9">
        <f t="shared" si="105"/>
        <v>0</v>
      </c>
      <c r="IE12" s="9">
        <f t="shared" si="106"/>
        <v>0</v>
      </c>
      <c r="IF12" s="9">
        <f t="shared" si="107"/>
        <v>0</v>
      </c>
      <c r="IG12" s="9">
        <f t="shared" si="108"/>
        <v>0</v>
      </c>
      <c r="IH12" s="9">
        <f t="shared" si="109"/>
        <v>0</v>
      </c>
      <c r="II12" s="9">
        <f t="shared" si="110"/>
        <v>0</v>
      </c>
      <c r="IJ12" s="9">
        <f t="shared" si="111"/>
        <v>0</v>
      </c>
      <c r="IK12" s="9">
        <f t="shared" si="112"/>
        <v>0</v>
      </c>
      <c r="IL12" s="9">
        <f t="shared" si="113"/>
        <v>0</v>
      </c>
      <c r="IM12" s="9">
        <f t="shared" si="114"/>
        <v>0</v>
      </c>
      <c r="IN12" s="9">
        <f t="shared" si="115"/>
        <v>0</v>
      </c>
      <c r="IO12" s="9">
        <f t="shared" si="116"/>
        <v>53</v>
      </c>
      <c r="IP12" s="9">
        <f t="shared" si="117"/>
        <v>0</v>
      </c>
      <c r="IQ12" s="9">
        <f t="shared" si="118"/>
        <v>0</v>
      </c>
      <c r="IR12" s="9">
        <f t="shared" si="119"/>
        <v>53</v>
      </c>
      <c r="IS12" s="7"/>
      <c r="IT12" s="7"/>
      <c r="IU12" s="7"/>
      <c r="IV12" s="7"/>
    </row>
    <row r="13" spans="1:256" s="1" customFormat="1" ht="70.5">
      <c r="A13" s="79">
        <v>3</v>
      </c>
      <c r="B13" s="80">
        <v>154</v>
      </c>
      <c r="C13" s="81" t="s">
        <v>34</v>
      </c>
      <c r="D13" s="80" t="s">
        <v>37</v>
      </c>
      <c r="E13" s="83" t="s">
        <v>84</v>
      </c>
      <c r="F13" s="91" t="s">
        <v>64</v>
      </c>
      <c r="G13" s="85" t="s">
        <v>65</v>
      </c>
      <c r="H13" s="110" t="s">
        <v>66</v>
      </c>
      <c r="I13" s="87">
        <v>5</v>
      </c>
      <c r="J13" s="90">
        <f>LOOKUP(I13,{1,2,3,4,5,6,7,8,9,10,11,12,13,14,15,16,17,18,19,20,21},{25,22,20,18,16,15,14,13,12,11,10,9,8,7,6,5,4,3,2,1,0})</f>
        <v>16</v>
      </c>
      <c r="K13" s="104">
        <v>1</v>
      </c>
      <c r="L13" s="113">
        <f>LOOKUP(K13,{1,2,3,4,5,6,7,8,9,10,11,12,13,14,15,16,17,18,19,20,21},{25,22,20,18,16,15,14,13,12,11,10,9,8,7,6,5,4,3,2,1,0})</f>
        <v>25</v>
      </c>
      <c r="M13" s="87">
        <f t="shared" si="0"/>
        <v>41</v>
      </c>
      <c r="N13" s="6" t="e">
        <f>#REF!+#REF!</f>
        <v>#REF!</v>
      </c>
      <c r="O13" s="7"/>
      <c r="P13" s="8"/>
      <c r="Q13" s="7">
        <f>IF(J13=1,25,0)</f>
        <v>0</v>
      </c>
      <c r="R13" s="7">
        <f>IF(J13=2,22,0)</f>
        <v>0</v>
      </c>
      <c r="S13" s="7">
        <f>IF(J13=3,20,0)</f>
        <v>0</v>
      </c>
      <c r="T13" s="7">
        <f>IF(J13=4,18,0)</f>
        <v>0</v>
      </c>
      <c r="U13" s="7">
        <f>IF(J13=5,16,0)</f>
        <v>0</v>
      </c>
      <c r="V13" s="7">
        <f>IF(J13=6,15,0)</f>
        <v>0</v>
      </c>
      <c r="W13" s="7">
        <f>IF(J13=7,14,0)</f>
        <v>0</v>
      </c>
      <c r="X13" s="7">
        <f>IF(J13=8,13,0)</f>
        <v>0</v>
      </c>
      <c r="Y13" s="7">
        <f>IF(J13=9,12,0)</f>
        <v>0</v>
      </c>
      <c r="Z13" s="7">
        <f>IF(J13=10,11,0)</f>
        <v>0</v>
      </c>
      <c r="AA13" s="7">
        <f>IF(J13=11,10,0)</f>
        <v>0</v>
      </c>
      <c r="AB13" s="7">
        <f>IF(J13=12,9,0)</f>
        <v>0</v>
      </c>
      <c r="AC13" s="7">
        <f>IF(J13=13,8,0)</f>
        <v>0</v>
      </c>
      <c r="AD13" s="7">
        <f>IF(J13=14,7,0)</f>
        <v>0</v>
      </c>
      <c r="AE13" s="7">
        <f>IF(J13=15,6,0)</f>
        <v>0</v>
      </c>
      <c r="AF13" s="7">
        <f>IF(J13=16,5,0)</f>
        <v>5</v>
      </c>
      <c r="AG13" s="7">
        <f>IF(J13=17,4,0)</f>
        <v>0</v>
      </c>
      <c r="AH13" s="7">
        <f>IF(J13=18,3,0)</f>
        <v>0</v>
      </c>
      <c r="AI13" s="7">
        <f>IF(J13=19,2,0)</f>
        <v>0</v>
      </c>
      <c r="AJ13" s="7">
        <f>IF(J13=20,1,0)</f>
        <v>0</v>
      </c>
      <c r="AK13" s="7">
        <f>IF(J13&gt;20,0,0)</f>
        <v>0</v>
      </c>
      <c r="AL13" s="7">
        <f>IF(J13="сх",0,0)</f>
        <v>0</v>
      </c>
      <c r="AM13" s="7">
        <f t="shared" si="1"/>
        <v>5</v>
      </c>
      <c r="AN13" s="7">
        <f t="shared" si="2"/>
        <v>0</v>
      </c>
      <c r="AO13" s="7">
        <f t="shared" si="3"/>
        <v>0</v>
      </c>
      <c r="AP13" s="7">
        <f t="shared" si="4"/>
        <v>0</v>
      </c>
      <c r="AQ13" s="7">
        <f t="shared" si="5"/>
        <v>0</v>
      </c>
      <c r="AR13" s="7">
        <f t="shared" si="6"/>
        <v>0</v>
      </c>
      <c r="AS13" s="7">
        <f t="shared" si="7"/>
        <v>0</v>
      </c>
      <c r="AT13" s="7">
        <f t="shared" si="8"/>
        <v>0</v>
      </c>
      <c r="AU13" s="7">
        <f t="shared" si="9"/>
        <v>0</v>
      </c>
      <c r="AV13" s="7">
        <f t="shared" si="10"/>
        <v>0</v>
      </c>
      <c r="AW13" s="7">
        <f t="shared" si="11"/>
        <v>0</v>
      </c>
      <c r="AX13" s="7">
        <f t="shared" si="12"/>
        <v>0</v>
      </c>
      <c r="AY13" s="7">
        <f t="shared" si="13"/>
        <v>0</v>
      </c>
      <c r="AZ13" s="7">
        <f t="shared" si="14"/>
        <v>0</v>
      </c>
      <c r="BA13" s="7">
        <f t="shared" si="15"/>
        <v>0</v>
      </c>
      <c r="BB13" s="7">
        <f t="shared" si="16"/>
        <v>0</v>
      </c>
      <c r="BC13" s="7">
        <f t="shared" si="17"/>
        <v>0</v>
      </c>
      <c r="BD13" s="7">
        <f t="shared" si="18"/>
        <v>0</v>
      </c>
      <c r="BE13" s="7">
        <f t="shared" si="19"/>
        <v>0</v>
      </c>
      <c r="BF13" s="7">
        <f t="shared" si="20"/>
        <v>0</v>
      </c>
      <c r="BG13" s="7">
        <f t="shared" si="21"/>
        <v>0</v>
      </c>
      <c r="BH13" s="7">
        <f t="shared" si="22"/>
        <v>0</v>
      </c>
      <c r="BI13" s="7">
        <f t="shared" si="23"/>
        <v>0</v>
      </c>
      <c r="BJ13" s="7">
        <f t="shared" si="24"/>
        <v>0</v>
      </c>
      <c r="BK13" s="7">
        <f>IF(J13=1,45,0)</f>
        <v>0</v>
      </c>
      <c r="BL13" s="7">
        <f>IF(J13=2,42,0)</f>
        <v>0</v>
      </c>
      <c r="BM13" s="7">
        <f>IF(J13=3,40,0)</f>
        <v>0</v>
      </c>
      <c r="BN13" s="7">
        <f>IF(J13=4,38,0)</f>
        <v>0</v>
      </c>
      <c r="BO13" s="7">
        <f>IF(J13=5,36,0)</f>
        <v>0</v>
      </c>
      <c r="BP13" s="7">
        <f>IF(J13=6,35,0)</f>
        <v>0</v>
      </c>
      <c r="BQ13" s="7">
        <f>IF(J13=7,34,0)</f>
        <v>0</v>
      </c>
      <c r="BR13" s="7">
        <f>IF(J13=8,33,0)</f>
        <v>0</v>
      </c>
      <c r="BS13" s="7">
        <f>IF(J13=9,32,0)</f>
        <v>0</v>
      </c>
      <c r="BT13" s="7">
        <f>IF(J13=10,31,0)</f>
        <v>0</v>
      </c>
      <c r="BU13" s="7">
        <f>IF(J13=11,30,0)</f>
        <v>0</v>
      </c>
      <c r="BV13" s="7">
        <f>IF(J13=12,29,0)</f>
        <v>0</v>
      </c>
      <c r="BW13" s="7">
        <f>IF(J13=13,28,0)</f>
        <v>0</v>
      </c>
      <c r="BX13" s="7">
        <f>IF(J13=14,27,0)</f>
        <v>0</v>
      </c>
      <c r="BY13" s="7">
        <f>IF(J13=15,26,0)</f>
        <v>0</v>
      </c>
      <c r="BZ13" s="7">
        <f>IF(J13=16,25,0)</f>
        <v>25</v>
      </c>
      <c r="CA13" s="7">
        <f>IF(J13=17,24,0)</f>
        <v>0</v>
      </c>
      <c r="CB13" s="7">
        <f>IF(J13=18,23,0)</f>
        <v>0</v>
      </c>
      <c r="CC13" s="7">
        <f>IF(J13=19,22,0)</f>
        <v>0</v>
      </c>
      <c r="CD13" s="7">
        <f>IF(J13=20,21,0)</f>
        <v>0</v>
      </c>
      <c r="CE13" s="7">
        <f>IF(J13=21,20,0)</f>
        <v>0</v>
      </c>
      <c r="CF13" s="7">
        <f>IF(J13=22,19,0)</f>
        <v>0</v>
      </c>
      <c r="CG13" s="7">
        <f>IF(J13=23,18,0)</f>
        <v>0</v>
      </c>
      <c r="CH13" s="7">
        <f>IF(J13=24,17,0)</f>
        <v>0</v>
      </c>
      <c r="CI13" s="7">
        <f>IF(J13=25,16,0)</f>
        <v>0</v>
      </c>
      <c r="CJ13" s="7">
        <f>IF(J13=26,15,0)</f>
        <v>0</v>
      </c>
      <c r="CK13" s="7">
        <f>IF(J13=27,14,0)</f>
        <v>0</v>
      </c>
      <c r="CL13" s="7">
        <f>IF(J13=28,13,0)</f>
        <v>0</v>
      </c>
      <c r="CM13" s="7">
        <f>IF(J13=29,12,0)</f>
        <v>0</v>
      </c>
      <c r="CN13" s="7">
        <f>IF(J13=30,11,0)</f>
        <v>0</v>
      </c>
      <c r="CO13" s="7">
        <f>IF(J13=31,10,0)</f>
        <v>0</v>
      </c>
      <c r="CP13" s="7">
        <f>IF(J13=32,9,0)</f>
        <v>0</v>
      </c>
      <c r="CQ13" s="7">
        <f>IF(J13=33,8,0)</f>
        <v>0</v>
      </c>
      <c r="CR13" s="7">
        <f>IF(J13=34,7,0)</f>
        <v>0</v>
      </c>
      <c r="CS13" s="7">
        <f>IF(J13=35,6,0)</f>
        <v>0</v>
      </c>
      <c r="CT13" s="7">
        <f>IF(J13=36,5,0)</f>
        <v>0</v>
      </c>
      <c r="CU13" s="7">
        <f>IF(J13=37,4,0)</f>
        <v>0</v>
      </c>
      <c r="CV13" s="7">
        <f>IF(J13=38,3,0)</f>
        <v>0</v>
      </c>
      <c r="CW13" s="7">
        <f>IF(J13=39,2,0)</f>
        <v>0</v>
      </c>
      <c r="CX13" s="7">
        <f>IF(J13=40,1,0)</f>
        <v>0</v>
      </c>
      <c r="CY13" s="7">
        <f>IF(J13&gt;20,0,0)</f>
        <v>0</v>
      </c>
      <c r="CZ13" s="7">
        <f>IF(J13="сх",0,0)</f>
        <v>0</v>
      </c>
      <c r="DA13" s="7">
        <f t="shared" si="25"/>
        <v>25</v>
      </c>
      <c r="DB13" s="7">
        <f t="shared" si="26"/>
        <v>0</v>
      </c>
      <c r="DC13" s="7">
        <f t="shared" si="27"/>
        <v>0</v>
      </c>
      <c r="DD13" s="7">
        <f t="shared" si="28"/>
        <v>0</v>
      </c>
      <c r="DE13" s="7">
        <f t="shared" si="29"/>
        <v>0</v>
      </c>
      <c r="DF13" s="7">
        <f t="shared" si="30"/>
        <v>0</v>
      </c>
      <c r="DG13" s="7">
        <f t="shared" si="31"/>
        <v>0</v>
      </c>
      <c r="DH13" s="7">
        <f t="shared" si="32"/>
        <v>0</v>
      </c>
      <c r="DI13" s="7">
        <f t="shared" si="33"/>
        <v>0</v>
      </c>
      <c r="DJ13" s="7">
        <f t="shared" si="34"/>
        <v>0</v>
      </c>
      <c r="DK13" s="7">
        <f t="shared" si="35"/>
        <v>0</v>
      </c>
      <c r="DL13" s="7">
        <f t="shared" si="36"/>
        <v>0</v>
      </c>
      <c r="DM13" s="7">
        <f t="shared" si="37"/>
        <v>0</v>
      </c>
      <c r="DN13" s="7">
        <f t="shared" si="38"/>
        <v>0</v>
      </c>
      <c r="DO13" s="7">
        <f t="shared" si="39"/>
        <v>0</v>
      </c>
      <c r="DP13" s="7">
        <f t="shared" si="40"/>
        <v>0</v>
      </c>
      <c r="DQ13" s="7">
        <f t="shared" si="41"/>
        <v>0</v>
      </c>
      <c r="DR13" s="7">
        <f t="shared" si="42"/>
        <v>0</v>
      </c>
      <c r="DS13" s="7">
        <f t="shared" si="43"/>
        <v>0</v>
      </c>
      <c r="DT13" s="7">
        <f t="shared" si="44"/>
        <v>0</v>
      </c>
      <c r="DU13" s="7">
        <f t="shared" si="45"/>
        <v>0</v>
      </c>
      <c r="DV13" s="7">
        <f t="shared" si="46"/>
        <v>0</v>
      </c>
      <c r="DW13" s="7">
        <f t="shared" si="47"/>
        <v>0</v>
      </c>
      <c r="DX13" s="7">
        <f t="shared" si="48"/>
        <v>0</v>
      </c>
      <c r="DY13" s="7">
        <f t="shared" si="49"/>
        <v>0</v>
      </c>
      <c r="DZ13" s="7">
        <f t="shared" si="50"/>
        <v>16</v>
      </c>
      <c r="EA13" s="7">
        <f t="shared" si="51"/>
        <v>0</v>
      </c>
      <c r="EB13" s="7">
        <f t="shared" si="52"/>
        <v>0</v>
      </c>
      <c r="EC13" s="7">
        <f t="shared" si="53"/>
        <v>0</v>
      </c>
      <c r="ED13" s="7">
        <f t="shared" si="54"/>
        <v>0</v>
      </c>
      <c r="EE13" s="7">
        <f t="shared" si="55"/>
        <v>0</v>
      </c>
      <c r="EF13" s="7">
        <f t="shared" si="56"/>
        <v>0</v>
      </c>
      <c r="EG13" s="7">
        <f t="shared" si="57"/>
        <v>0</v>
      </c>
      <c r="EH13" s="7">
        <f t="shared" si="58"/>
        <v>0</v>
      </c>
      <c r="EI13" s="7">
        <f t="shared" si="59"/>
        <v>0</v>
      </c>
      <c r="EJ13" s="7">
        <f t="shared" si="60"/>
        <v>0</v>
      </c>
      <c r="EK13" s="7">
        <f t="shared" si="61"/>
        <v>0</v>
      </c>
      <c r="EL13" s="7">
        <f t="shared" si="62"/>
        <v>0</v>
      </c>
      <c r="EM13" s="7">
        <f t="shared" si="63"/>
        <v>0</v>
      </c>
      <c r="EN13" s="7">
        <f t="shared" si="64"/>
        <v>0</v>
      </c>
      <c r="EO13" s="7">
        <f t="shared" si="65"/>
        <v>0</v>
      </c>
      <c r="EP13" s="7">
        <f t="shared" si="66"/>
        <v>0</v>
      </c>
      <c r="EQ13" s="7">
        <f t="shared" si="67"/>
        <v>0</v>
      </c>
      <c r="ER13" s="7">
        <f t="shared" si="68"/>
        <v>16</v>
      </c>
      <c r="ES13" s="7"/>
      <c r="ET13" s="7">
        <f t="shared" si="69"/>
        <v>16</v>
      </c>
      <c r="EU13" s="7">
        <f t="shared" si="70"/>
        <v>25</v>
      </c>
      <c r="EV13" s="7"/>
      <c r="EW13" s="7">
        <f t="shared" si="71"/>
        <v>16</v>
      </c>
      <c r="EX13" s="7" t="e">
        <f>IF(M13=#REF!,IF(L13&lt;#REF!,#REF!,FB13),#REF!)</f>
        <v>#REF!</v>
      </c>
      <c r="EY13" s="7" t="e">
        <f>IF(M13=#REF!,IF(L13&lt;#REF!,0,1))</f>
        <v>#REF!</v>
      </c>
      <c r="EZ13" s="7" t="e">
        <f>IF(AND(EW13&gt;=21,EW13&lt;&gt;0),EW13,IF(M13&lt;#REF!,"СТОП",EX13+EY13))</f>
        <v>#REF!</v>
      </c>
      <c r="FA13" s="7"/>
      <c r="FB13" s="7">
        <v>15</v>
      </c>
      <c r="FC13" s="7">
        <v>16</v>
      </c>
      <c r="FD13" s="7"/>
      <c r="FE13" s="9">
        <f>IF(J13=1,25,0)</f>
        <v>0</v>
      </c>
      <c r="FF13" s="9">
        <f>IF(J13=2,22,0)</f>
        <v>0</v>
      </c>
      <c r="FG13" s="9">
        <f>IF(J13=3,20,0)</f>
        <v>0</v>
      </c>
      <c r="FH13" s="9">
        <f>IF(J13=4,18,0)</f>
        <v>0</v>
      </c>
      <c r="FI13" s="9">
        <f>IF(J13=5,16,0)</f>
        <v>0</v>
      </c>
      <c r="FJ13" s="9">
        <f>IF(J13=6,15,0)</f>
        <v>0</v>
      </c>
      <c r="FK13" s="9">
        <f>IF(J13=7,14,0)</f>
        <v>0</v>
      </c>
      <c r="FL13" s="9">
        <f>IF(J13=8,13,0)</f>
        <v>0</v>
      </c>
      <c r="FM13" s="9">
        <f>IF(J13=9,12,0)</f>
        <v>0</v>
      </c>
      <c r="FN13" s="9">
        <f>IF(J13=10,11,0)</f>
        <v>0</v>
      </c>
      <c r="FO13" s="9">
        <f>IF(J13=11,10,0)</f>
        <v>0</v>
      </c>
      <c r="FP13" s="9">
        <f>IF(J13=12,9,0)</f>
        <v>0</v>
      </c>
      <c r="FQ13" s="9">
        <f>IF(J13=13,8,0)</f>
        <v>0</v>
      </c>
      <c r="FR13" s="9">
        <f>IF(J13=14,7,0)</f>
        <v>0</v>
      </c>
      <c r="FS13" s="9">
        <f>IF(J13=15,6,0)</f>
        <v>0</v>
      </c>
      <c r="FT13" s="9">
        <f>IF(J13=16,5,0)</f>
        <v>5</v>
      </c>
      <c r="FU13" s="9">
        <f>IF(J13=17,4,0)</f>
        <v>0</v>
      </c>
      <c r="FV13" s="9">
        <f>IF(J13=18,3,0)</f>
        <v>0</v>
      </c>
      <c r="FW13" s="9">
        <f>IF(J13=19,2,0)</f>
        <v>0</v>
      </c>
      <c r="FX13" s="9">
        <f>IF(J13=20,1,0)</f>
        <v>0</v>
      </c>
      <c r="FY13" s="9">
        <f>IF(J13&gt;20,0,0)</f>
        <v>0</v>
      </c>
      <c r="FZ13" s="9">
        <f>IF(J13="сх",0,0)</f>
        <v>0</v>
      </c>
      <c r="GA13" s="9">
        <f t="shared" si="72"/>
        <v>5</v>
      </c>
      <c r="GB13" s="9">
        <f t="shared" si="73"/>
        <v>0</v>
      </c>
      <c r="GC13" s="9">
        <f t="shared" si="74"/>
        <v>0</v>
      </c>
      <c r="GD13" s="9">
        <f t="shared" si="75"/>
        <v>0</v>
      </c>
      <c r="GE13" s="9">
        <f t="shared" si="76"/>
        <v>0</v>
      </c>
      <c r="GF13" s="9">
        <f t="shared" si="77"/>
        <v>0</v>
      </c>
      <c r="GG13" s="9">
        <f t="shared" si="78"/>
        <v>0</v>
      </c>
      <c r="GH13" s="9">
        <f t="shared" si="79"/>
        <v>0</v>
      </c>
      <c r="GI13" s="9">
        <f t="shared" si="80"/>
        <v>0</v>
      </c>
      <c r="GJ13" s="9">
        <f t="shared" si="81"/>
        <v>0</v>
      </c>
      <c r="GK13" s="9">
        <f t="shared" si="82"/>
        <v>0</v>
      </c>
      <c r="GL13" s="9">
        <f t="shared" si="83"/>
        <v>0</v>
      </c>
      <c r="GM13" s="9">
        <f t="shared" si="84"/>
        <v>0</v>
      </c>
      <c r="GN13" s="9">
        <f t="shared" si="85"/>
        <v>0</v>
      </c>
      <c r="GO13" s="9">
        <f t="shared" si="86"/>
        <v>0</v>
      </c>
      <c r="GP13" s="9">
        <f t="shared" si="87"/>
        <v>0</v>
      </c>
      <c r="GQ13" s="9">
        <f t="shared" si="88"/>
        <v>0</v>
      </c>
      <c r="GR13" s="9">
        <f t="shared" si="89"/>
        <v>0</v>
      </c>
      <c r="GS13" s="9">
        <f t="shared" si="90"/>
        <v>0</v>
      </c>
      <c r="GT13" s="9">
        <f t="shared" si="91"/>
        <v>0</v>
      </c>
      <c r="GU13" s="9">
        <f t="shared" si="92"/>
        <v>0</v>
      </c>
      <c r="GV13" s="9">
        <f t="shared" si="93"/>
        <v>0</v>
      </c>
      <c r="GW13" s="9">
        <f t="shared" si="94"/>
        <v>0</v>
      </c>
      <c r="GX13" s="9">
        <f t="shared" si="95"/>
        <v>0</v>
      </c>
      <c r="GY13" s="9">
        <f>IF(J13=1,100,0)</f>
        <v>0</v>
      </c>
      <c r="GZ13" s="9">
        <f>IF(J13=2,98,0)</f>
        <v>0</v>
      </c>
      <c r="HA13" s="9">
        <f>IF(J13=3,95,0)</f>
        <v>0</v>
      </c>
      <c r="HB13" s="9">
        <f>IF(J13=4,93,0)</f>
        <v>0</v>
      </c>
      <c r="HC13" s="9">
        <f>IF(J13=5,90,0)</f>
        <v>0</v>
      </c>
      <c r="HD13" s="9">
        <f>IF(J13=6,88,0)</f>
        <v>0</v>
      </c>
      <c r="HE13" s="9">
        <f>IF(J13=7,85,0)</f>
        <v>0</v>
      </c>
      <c r="HF13" s="9">
        <f>IF(J13=8,83,0)</f>
        <v>0</v>
      </c>
      <c r="HG13" s="9">
        <f>IF(J13=9,80,0)</f>
        <v>0</v>
      </c>
      <c r="HH13" s="9">
        <f>IF(J13=10,78,0)</f>
        <v>0</v>
      </c>
      <c r="HI13" s="9">
        <f>IF(J13=11,75,0)</f>
        <v>0</v>
      </c>
      <c r="HJ13" s="9">
        <f>IF(J13=12,73,0)</f>
        <v>0</v>
      </c>
      <c r="HK13" s="9">
        <f>IF(J13=13,70,0)</f>
        <v>0</v>
      </c>
      <c r="HL13" s="9">
        <f>IF(J13=14,68,0)</f>
        <v>0</v>
      </c>
      <c r="HM13" s="9">
        <f>IF(J13=15,65,0)</f>
        <v>0</v>
      </c>
      <c r="HN13" s="9">
        <f>IF(J13=16,63,0)</f>
        <v>63</v>
      </c>
      <c r="HO13" s="9">
        <f>IF(J13=17,60,0)</f>
        <v>0</v>
      </c>
      <c r="HP13" s="9">
        <f>IF(J13=18,58,0)</f>
        <v>0</v>
      </c>
      <c r="HQ13" s="9">
        <f>IF(J13=19,55,0)</f>
        <v>0</v>
      </c>
      <c r="HR13" s="9">
        <f>IF(J13=20,53,0)</f>
        <v>0</v>
      </c>
      <c r="HS13" s="9">
        <f>IF(J13&gt;20,0,0)</f>
        <v>0</v>
      </c>
      <c r="HT13" s="9">
        <f>IF(J13="сх",0,0)</f>
        <v>0</v>
      </c>
      <c r="HU13" s="9">
        <f t="shared" si="96"/>
        <v>63</v>
      </c>
      <c r="HV13" s="9">
        <f t="shared" si="97"/>
        <v>0</v>
      </c>
      <c r="HW13" s="9">
        <f t="shared" si="98"/>
        <v>0</v>
      </c>
      <c r="HX13" s="9">
        <f t="shared" si="99"/>
        <v>0</v>
      </c>
      <c r="HY13" s="9">
        <f t="shared" si="100"/>
        <v>0</v>
      </c>
      <c r="HZ13" s="9">
        <f t="shared" si="101"/>
        <v>0</v>
      </c>
      <c r="IA13" s="9">
        <f t="shared" si="102"/>
        <v>0</v>
      </c>
      <c r="IB13" s="9">
        <f t="shared" si="103"/>
        <v>0</v>
      </c>
      <c r="IC13" s="9">
        <f t="shared" si="104"/>
        <v>0</v>
      </c>
      <c r="ID13" s="9">
        <f t="shared" si="105"/>
        <v>0</v>
      </c>
      <c r="IE13" s="9">
        <f t="shared" si="106"/>
        <v>0</v>
      </c>
      <c r="IF13" s="9">
        <f t="shared" si="107"/>
        <v>0</v>
      </c>
      <c r="IG13" s="9">
        <f t="shared" si="108"/>
        <v>0</v>
      </c>
      <c r="IH13" s="9">
        <f t="shared" si="109"/>
        <v>0</v>
      </c>
      <c r="II13" s="9">
        <f t="shared" si="110"/>
        <v>0</v>
      </c>
      <c r="IJ13" s="9">
        <f t="shared" si="111"/>
        <v>0</v>
      </c>
      <c r="IK13" s="9">
        <f t="shared" si="112"/>
        <v>0</v>
      </c>
      <c r="IL13" s="9">
        <f t="shared" si="113"/>
        <v>0</v>
      </c>
      <c r="IM13" s="9">
        <f t="shared" si="114"/>
        <v>0</v>
      </c>
      <c r="IN13" s="9">
        <f t="shared" si="115"/>
        <v>0</v>
      </c>
      <c r="IO13" s="9">
        <f t="shared" si="116"/>
        <v>0</v>
      </c>
      <c r="IP13" s="9">
        <f t="shared" si="117"/>
        <v>0</v>
      </c>
      <c r="IQ13" s="9">
        <f t="shared" si="118"/>
        <v>0</v>
      </c>
      <c r="IR13" s="9">
        <f t="shared" si="119"/>
        <v>0</v>
      </c>
      <c r="IS13" s="7"/>
      <c r="IT13" s="7"/>
      <c r="IU13" s="7"/>
      <c r="IV13" s="7"/>
    </row>
    <row r="14" spans="1:256" s="1" customFormat="1" ht="70.5">
      <c r="A14" s="79">
        <v>4</v>
      </c>
      <c r="B14" s="80">
        <v>198</v>
      </c>
      <c r="C14" s="81" t="s">
        <v>35</v>
      </c>
      <c r="D14" s="80" t="s">
        <v>37</v>
      </c>
      <c r="E14" s="83" t="s">
        <v>86</v>
      </c>
      <c r="F14" s="91" t="s">
        <v>64</v>
      </c>
      <c r="G14" s="81" t="s">
        <v>70</v>
      </c>
      <c r="H14" s="110" t="s">
        <v>62</v>
      </c>
      <c r="I14" s="87">
        <v>1</v>
      </c>
      <c r="J14" s="90">
        <f>LOOKUP(I14,{1,2,3,4,5,6,7,8,9,10,11,12,13,14,15,16,17,18,19,20,21},{25,22,20,18,16,15,14,13,12,11,10,9,8,7,6,5,4,3,2,1,0})</f>
        <v>25</v>
      </c>
      <c r="K14" s="104" t="s">
        <v>1</v>
      </c>
      <c r="L14" s="113">
        <v>0</v>
      </c>
      <c r="M14" s="87">
        <f t="shared" si="0"/>
        <v>25</v>
      </c>
      <c r="N14" s="6" t="e">
        <f>#REF!+#REF!</f>
        <v>#REF!</v>
      </c>
      <c r="O14" s="7"/>
      <c r="P14" s="8"/>
      <c r="Q14" s="7">
        <f>IF(J14=1,25,0)</f>
        <v>0</v>
      </c>
      <c r="R14" s="7">
        <f>IF(J14=2,22,0)</f>
        <v>0</v>
      </c>
      <c r="S14" s="7">
        <f>IF(J14=3,20,0)</f>
        <v>0</v>
      </c>
      <c r="T14" s="7">
        <f>IF(J14=4,18,0)</f>
        <v>0</v>
      </c>
      <c r="U14" s="7">
        <f>IF(J14=5,16,0)</f>
        <v>0</v>
      </c>
      <c r="V14" s="7">
        <f>IF(J14=6,15,0)</f>
        <v>0</v>
      </c>
      <c r="W14" s="7">
        <f>IF(J14=7,14,0)</f>
        <v>0</v>
      </c>
      <c r="X14" s="7">
        <f>IF(J14=8,13,0)</f>
        <v>0</v>
      </c>
      <c r="Y14" s="7">
        <f>IF(J14=9,12,0)</f>
        <v>0</v>
      </c>
      <c r="Z14" s="7">
        <f>IF(J14=10,11,0)</f>
        <v>0</v>
      </c>
      <c r="AA14" s="7">
        <f>IF(J14=11,10,0)</f>
        <v>0</v>
      </c>
      <c r="AB14" s="7">
        <f>IF(J14=12,9,0)</f>
        <v>0</v>
      </c>
      <c r="AC14" s="7">
        <f>IF(J14=13,8,0)</f>
        <v>0</v>
      </c>
      <c r="AD14" s="7">
        <f>IF(J14=14,7,0)</f>
        <v>0</v>
      </c>
      <c r="AE14" s="7">
        <f>IF(J14=15,6,0)</f>
        <v>0</v>
      </c>
      <c r="AF14" s="7">
        <f>IF(J14=16,5,0)</f>
        <v>0</v>
      </c>
      <c r="AG14" s="7">
        <f>IF(J14=17,4,0)</f>
        <v>0</v>
      </c>
      <c r="AH14" s="7">
        <f>IF(J14=18,3,0)</f>
        <v>0</v>
      </c>
      <c r="AI14" s="7">
        <f>IF(J14=19,2,0)</f>
        <v>0</v>
      </c>
      <c r="AJ14" s="7">
        <f>IF(J14=20,1,0)</f>
        <v>0</v>
      </c>
      <c r="AK14" s="7">
        <f>IF(J14&gt;20,0,0)</f>
        <v>0</v>
      </c>
      <c r="AL14" s="7">
        <f>IF(J14="сх",0,0)</f>
        <v>0</v>
      </c>
      <c r="AM14" s="7">
        <f t="shared" si="1"/>
        <v>0</v>
      </c>
      <c r="AN14" s="7">
        <f t="shared" si="2"/>
        <v>0</v>
      </c>
      <c r="AO14" s="7">
        <f t="shared" si="3"/>
        <v>0</v>
      </c>
      <c r="AP14" s="7">
        <f t="shared" si="4"/>
        <v>0</v>
      </c>
      <c r="AQ14" s="7">
        <f t="shared" si="5"/>
        <v>0</v>
      </c>
      <c r="AR14" s="7">
        <f t="shared" si="6"/>
        <v>0</v>
      </c>
      <c r="AS14" s="7">
        <f t="shared" si="7"/>
        <v>0</v>
      </c>
      <c r="AT14" s="7">
        <f t="shared" si="8"/>
        <v>0</v>
      </c>
      <c r="AU14" s="7">
        <f t="shared" si="9"/>
        <v>0</v>
      </c>
      <c r="AV14" s="7">
        <f t="shared" si="10"/>
        <v>0</v>
      </c>
      <c r="AW14" s="7">
        <f t="shared" si="11"/>
        <v>0</v>
      </c>
      <c r="AX14" s="7">
        <f t="shared" si="12"/>
        <v>0</v>
      </c>
      <c r="AY14" s="7">
        <f t="shared" si="13"/>
        <v>0</v>
      </c>
      <c r="AZ14" s="7">
        <f t="shared" si="14"/>
        <v>0</v>
      </c>
      <c r="BA14" s="7">
        <f t="shared" si="15"/>
        <v>0</v>
      </c>
      <c r="BB14" s="7">
        <f t="shared" si="16"/>
        <v>0</v>
      </c>
      <c r="BC14" s="7">
        <f t="shared" si="17"/>
        <v>0</v>
      </c>
      <c r="BD14" s="7">
        <f t="shared" si="18"/>
        <v>0</v>
      </c>
      <c r="BE14" s="7">
        <f t="shared" si="19"/>
        <v>0</v>
      </c>
      <c r="BF14" s="7">
        <f t="shared" si="20"/>
        <v>0</v>
      </c>
      <c r="BG14" s="7">
        <f t="shared" si="21"/>
        <v>0</v>
      </c>
      <c r="BH14" s="7">
        <f t="shared" si="22"/>
        <v>0</v>
      </c>
      <c r="BI14" s="7">
        <f t="shared" si="23"/>
        <v>0</v>
      </c>
      <c r="BJ14" s="7">
        <f t="shared" si="24"/>
        <v>0</v>
      </c>
      <c r="BK14" s="7">
        <f>IF(J14=1,45,0)</f>
        <v>0</v>
      </c>
      <c r="BL14" s="7">
        <f>IF(J14=2,42,0)</f>
        <v>0</v>
      </c>
      <c r="BM14" s="7">
        <f>IF(J14=3,40,0)</f>
        <v>0</v>
      </c>
      <c r="BN14" s="7">
        <f>IF(J14=4,38,0)</f>
        <v>0</v>
      </c>
      <c r="BO14" s="7">
        <f>IF(J14=5,36,0)</f>
        <v>0</v>
      </c>
      <c r="BP14" s="7">
        <f>IF(J14=6,35,0)</f>
        <v>0</v>
      </c>
      <c r="BQ14" s="7">
        <f>IF(J14=7,34,0)</f>
        <v>0</v>
      </c>
      <c r="BR14" s="7">
        <f>IF(J14=8,33,0)</f>
        <v>0</v>
      </c>
      <c r="BS14" s="7">
        <f>IF(J14=9,32,0)</f>
        <v>0</v>
      </c>
      <c r="BT14" s="7">
        <f>IF(J14=10,31,0)</f>
        <v>0</v>
      </c>
      <c r="BU14" s="7">
        <f>IF(J14=11,30,0)</f>
        <v>0</v>
      </c>
      <c r="BV14" s="7">
        <f>IF(J14=12,29,0)</f>
        <v>0</v>
      </c>
      <c r="BW14" s="7">
        <f>IF(J14=13,28,0)</f>
        <v>0</v>
      </c>
      <c r="BX14" s="7">
        <f>IF(J14=14,27,0)</f>
        <v>0</v>
      </c>
      <c r="BY14" s="7">
        <f>IF(J14=15,26,0)</f>
        <v>0</v>
      </c>
      <c r="BZ14" s="7">
        <f>IF(J14=16,25,0)</f>
        <v>0</v>
      </c>
      <c r="CA14" s="7">
        <f>IF(J14=17,24,0)</f>
        <v>0</v>
      </c>
      <c r="CB14" s="7">
        <f>IF(J14=18,23,0)</f>
        <v>0</v>
      </c>
      <c r="CC14" s="7">
        <f>IF(J14=19,22,0)</f>
        <v>0</v>
      </c>
      <c r="CD14" s="7">
        <f>IF(J14=20,21,0)</f>
        <v>0</v>
      </c>
      <c r="CE14" s="7">
        <f>IF(J14=21,20,0)</f>
        <v>0</v>
      </c>
      <c r="CF14" s="7">
        <f>IF(J14=22,19,0)</f>
        <v>0</v>
      </c>
      <c r="CG14" s="7">
        <f>IF(J14=23,18,0)</f>
        <v>0</v>
      </c>
      <c r="CH14" s="7">
        <f>IF(J14=24,17,0)</f>
        <v>0</v>
      </c>
      <c r="CI14" s="7">
        <f>IF(J14=25,16,0)</f>
        <v>16</v>
      </c>
      <c r="CJ14" s="7">
        <f>IF(J14=26,15,0)</f>
        <v>0</v>
      </c>
      <c r="CK14" s="7">
        <f>IF(J14=27,14,0)</f>
        <v>0</v>
      </c>
      <c r="CL14" s="7">
        <f>IF(J14=28,13,0)</f>
        <v>0</v>
      </c>
      <c r="CM14" s="7">
        <f>IF(J14=29,12,0)</f>
        <v>0</v>
      </c>
      <c r="CN14" s="7">
        <f>IF(J14=30,11,0)</f>
        <v>0</v>
      </c>
      <c r="CO14" s="7">
        <f>IF(J14=31,10,0)</f>
        <v>0</v>
      </c>
      <c r="CP14" s="7">
        <f>IF(J14=32,9,0)</f>
        <v>0</v>
      </c>
      <c r="CQ14" s="7">
        <f>IF(J14=33,8,0)</f>
        <v>0</v>
      </c>
      <c r="CR14" s="7">
        <f>IF(J14=34,7,0)</f>
        <v>0</v>
      </c>
      <c r="CS14" s="7">
        <f>IF(J14=35,6,0)</f>
        <v>0</v>
      </c>
      <c r="CT14" s="7">
        <f>IF(J14=36,5,0)</f>
        <v>0</v>
      </c>
      <c r="CU14" s="7">
        <f>IF(J14=37,4,0)</f>
        <v>0</v>
      </c>
      <c r="CV14" s="7">
        <f>IF(J14=38,3,0)</f>
        <v>0</v>
      </c>
      <c r="CW14" s="7">
        <f>IF(J14=39,2,0)</f>
        <v>0</v>
      </c>
      <c r="CX14" s="7">
        <f>IF(J14=40,1,0)</f>
        <v>0</v>
      </c>
      <c r="CY14" s="7">
        <f>IF(J14&gt;20,0,0)</f>
        <v>0</v>
      </c>
      <c r="CZ14" s="7">
        <f>IF(J14="сх",0,0)</f>
        <v>0</v>
      </c>
      <c r="DA14" s="7">
        <f t="shared" si="25"/>
        <v>16</v>
      </c>
      <c r="DB14" s="7">
        <f t="shared" si="26"/>
        <v>0</v>
      </c>
      <c r="DC14" s="7">
        <f t="shared" si="27"/>
        <v>0</v>
      </c>
      <c r="DD14" s="7">
        <f t="shared" si="28"/>
        <v>0</v>
      </c>
      <c r="DE14" s="7">
        <f t="shared" si="29"/>
        <v>0</v>
      </c>
      <c r="DF14" s="7">
        <f t="shared" si="30"/>
        <v>0</v>
      </c>
      <c r="DG14" s="7">
        <f t="shared" si="31"/>
        <v>0</v>
      </c>
      <c r="DH14" s="7">
        <f t="shared" si="32"/>
        <v>0</v>
      </c>
      <c r="DI14" s="7">
        <f t="shared" si="33"/>
        <v>0</v>
      </c>
      <c r="DJ14" s="7">
        <f t="shared" si="34"/>
        <v>0</v>
      </c>
      <c r="DK14" s="7">
        <f t="shared" si="35"/>
        <v>0</v>
      </c>
      <c r="DL14" s="7">
        <f t="shared" si="36"/>
        <v>0</v>
      </c>
      <c r="DM14" s="7">
        <f t="shared" si="37"/>
        <v>0</v>
      </c>
      <c r="DN14" s="7">
        <f t="shared" si="38"/>
        <v>0</v>
      </c>
      <c r="DO14" s="7">
        <f t="shared" si="39"/>
        <v>0</v>
      </c>
      <c r="DP14" s="7">
        <f t="shared" si="40"/>
        <v>0</v>
      </c>
      <c r="DQ14" s="7">
        <f t="shared" si="41"/>
        <v>0</v>
      </c>
      <c r="DR14" s="7">
        <f t="shared" si="42"/>
        <v>0</v>
      </c>
      <c r="DS14" s="7">
        <f t="shared" si="43"/>
        <v>0</v>
      </c>
      <c r="DT14" s="7">
        <f t="shared" si="44"/>
        <v>0</v>
      </c>
      <c r="DU14" s="7">
        <f t="shared" si="45"/>
        <v>0</v>
      </c>
      <c r="DV14" s="7">
        <f t="shared" si="46"/>
        <v>0</v>
      </c>
      <c r="DW14" s="7">
        <f t="shared" si="47"/>
        <v>0</v>
      </c>
      <c r="DX14" s="7">
        <f t="shared" si="48"/>
        <v>0</v>
      </c>
      <c r="DY14" s="7">
        <f t="shared" si="49"/>
        <v>0</v>
      </c>
      <c r="DZ14" s="7">
        <f t="shared" si="50"/>
        <v>0</v>
      </c>
      <c r="EA14" s="7">
        <f t="shared" si="51"/>
        <v>0</v>
      </c>
      <c r="EB14" s="7">
        <f t="shared" si="52"/>
        <v>0</v>
      </c>
      <c r="EC14" s="7">
        <f t="shared" si="53"/>
        <v>0</v>
      </c>
      <c r="ED14" s="7">
        <f t="shared" si="54"/>
        <v>0</v>
      </c>
      <c r="EE14" s="7">
        <f t="shared" si="55"/>
        <v>0</v>
      </c>
      <c r="EF14" s="7">
        <f t="shared" si="56"/>
        <v>0</v>
      </c>
      <c r="EG14" s="7">
        <f t="shared" si="57"/>
        <v>0</v>
      </c>
      <c r="EH14" s="7">
        <f t="shared" si="58"/>
        <v>0</v>
      </c>
      <c r="EI14" s="7">
        <f t="shared" si="59"/>
        <v>0</v>
      </c>
      <c r="EJ14" s="7">
        <f t="shared" si="60"/>
        <v>0</v>
      </c>
      <c r="EK14" s="7">
        <f t="shared" si="61"/>
        <v>0</v>
      </c>
      <c r="EL14" s="7">
        <f t="shared" si="62"/>
        <v>0</v>
      </c>
      <c r="EM14" s="7">
        <f t="shared" si="63"/>
        <v>0</v>
      </c>
      <c r="EN14" s="7">
        <f t="shared" si="64"/>
        <v>0</v>
      </c>
      <c r="EO14" s="7">
        <f t="shared" si="65"/>
        <v>0</v>
      </c>
      <c r="EP14" s="7">
        <f t="shared" si="66"/>
        <v>0</v>
      </c>
      <c r="EQ14" s="7">
        <f t="shared" si="67"/>
        <v>0</v>
      </c>
      <c r="ER14" s="7">
        <f t="shared" si="68"/>
        <v>0</v>
      </c>
      <c r="ES14" s="7"/>
      <c r="ET14" s="7">
        <f t="shared" si="69"/>
        <v>25</v>
      </c>
      <c r="EU14" s="7" t="str">
        <f t="shared" si="70"/>
        <v>Ноль</v>
      </c>
      <c r="EV14" s="7"/>
      <c r="EW14" s="7">
        <f t="shared" si="71"/>
        <v>25</v>
      </c>
      <c r="EX14" s="7" t="e">
        <f>IF(M14=#REF!,IF(L14&lt;#REF!,#REF!,FB14),#REF!)</f>
        <v>#REF!</v>
      </c>
      <c r="EY14" s="7" t="e">
        <f>IF(M14=#REF!,IF(L14&lt;#REF!,0,1))</f>
        <v>#REF!</v>
      </c>
      <c r="EZ14" s="7">
        <f>IF(AND(EW14&gt;=21,EW14&lt;&gt;0),EW14,IF(M14&lt;#REF!,"СТОП",EX14+EY14))</f>
        <v>25</v>
      </c>
      <c r="FA14" s="7"/>
      <c r="FB14" s="7">
        <v>15</v>
      </c>
      <c r="FC14" s="7">
        <v>16</v>
      </c>
      <c r="FD14" s="7"/>
      <c r="FE14" s="9">
        <f>IF(J14=1,25,0)</f>
        <v>0</v>
      </c>
      <c r="FF14" s="9">
        <f>IF(J14=2,22,0)</f>
        <v>0</v>
      </c>
      <c r="FG14" s="9">
        <f>IF(J14=3,20,0)</f>
        <v>0</v>
      </c>
      <c r="FH14" s="9">
        <f>IF(J14=4,18,0)</f>
        <v>0</v>
      </c>
      <c r="FI14" s="9">
        <f>IF(J14=5,16,0)</f>
        <v>0</v>
      </c>
      <c r="FJ14" s="9">
        <f>IF(J14=6,15,0)</f>
        <v>0</v>
      </c>
      <c r="FK14" s="9">
        <f>IF(J14=7,14,0)</f>
        <v>0</v>
      </c>
      <c r="FL14" s="9">
        <f>IF(J14=8,13,0)</f>
        <v>0</v>
      </c>
      <c r="FM14" s="9">
        <f>IF(J14=9,12,0)</f>
        <v>0</v>
      </c>
      <c r="FN14" s="9">
        <f>IF(J14=10,11,0)</f>
        <v>0</v>
      </c>
      <c r="FO14" s="9">
        <f>IF(J14=11,10,0)</f>
        <v>0</v>
      </c>
      <c r="FP14" s="9">
        <f>IF(J14=12,9,0)</f>
        <v>0</v>
      </c>
      <c r="FQ14" s="9">
        <f>IF(J14=13,8,0)</f>
        <v>0</v>
      </c>
      <c r="FR14" s="9">
        <f>IF(J14=14,7,0)</f>
        <v>0</v>
      </c>
      <c r="FS14" s="9">
        <f>IF(J14=15,6,0)</f>
        <v>0</v>
      </c>
      <c r="FT14" s="9">
        <f>IF(J14=16,5,0)</f>
        <v>0</v>
      </c>
      <c r="FU14" s="9">
        <f>IF(J14=17,4,0)</f>
        <v>0</v>
      </c>
      <c r="FV14" s="9">
        <f>IF(J14=18,3,0)</f>
        <v>0</v>
      </c>
      <c r="FW14" s="9">
        <f>IF(J14=19,2,0)</f>
        <v>0</v>
      </c>
      <c r="FX14" s="9">
        <f>IF(J14=20,1,0)</f>
        <v>0</v>
      </c>
      <c r="FY14" s="9">
        <f>IF(J14&gt;20,0,0)</f>
        <v>0</v>
      </c>
      <c r="FZ14" s="9">
        <f>IF(J14="сх",0,0)</f>
        <v>0</v>
      </c>
      <c r="GA14" s="9">
        <f t="shared" si="72"/>
        <v>0</v>
      </c>
      <c r="GB14" s="9">
        <f t="shared" si="73"/>
        <v>0</v>
      </c>
      <c r="GC14" s="9">
        <f t="shared" si="74"/>
        <v>0</v>
      </c>
      <c r="GD14" s="9">
        <f t="shared" si="75"/>
        <v>0</v>
      </c>
      <c r="GE14" s="9">
        <f t="shared" si="76"/>
        <v>0</v>
      </c>
      <c r="GF14" s="9">
        <f t="shared" si="77"/>
        <v>0</v>
      </c>
      <c r="GG14" s="9">
        <f t="shared" si="78"/>
        <v>0</v>
      </c>
      <c r="GH14" s="9">
        <f t="shared" si="79"/>
        <v>0</v>
      </c>
      <c r="GI14" s="9">
        <f t="shared" si="80"/>
        <v>0</v>
      </c>
      <c r="GJ14" s="9">
        <f t="shared" si="81"/>
        <v>0</v>
      </c>
      <c r="GK14" s="9">
        <f t="shared" si="82"/>
        <v>0</v>
      </c>
      <c r="GL14" s="9">
        <f t="shared" si="83"/>
        <v>0</v>
      </c>
      <c r="GM14" s="9">
        <f t="shared" si="84"/>
        <v>0</v>
      </c>
      <c r="GN14" s="9">
        <f t="shared" si="85"/>
        <v>0</v>
      </c>
      <c r="GO14" s="9">
        <f t="shared" si="86"/>
        <v>0</v>
      </c>
      <c r="GP14" s="9">
        <f t="shared" si="87"/>
        <v>0</v>
      </c>
      <c r="GQ14" s="9">
        <f t="shared" si="88"/>
        <v>0</v>
      </c>
      <c r="GR14" s="9">
        <f t="shared" si="89"/>
        <v>0</v>
      </c>
      <c r="GS14" s="9">
        <f t="shared" si="90"/>
        <v>0</v>
      </c>
      <c r="GT14" s="9">
        <f t="shared" si="91"/>
        <v>0</v>
      </c>
      <c r="GU14" s="9">
        <f t="shared" si="92"/>
        <v>0</v>
      </c>
      <c r="GV14" s="9">
        <f t="shared" si="93"/>
        <v>0</v>
      </c>
      <c r="GW14" s="9">
        <f t="shared" si="94"/>
        <v>0</v>
      </c>
      <c r="GX14" s="9">
        <f t="shared" si="95"/>
        <v>0</v>
      </c>
      <c r="GY14" s="9">
        <f>IF(J14=1,100,0)</f>
        <v>0</v>
      </c>
      <c r="GZ14" s="9">
        <f>IF(J14=2,98,0)</f>
        <v>0</v>
      </c>
      <c r="HA14" s="9">
        <f>IF(J14=3,95,0)</f>
        <v>0</v>
      </c>
      <c r="HB14" s="9">
        <f>IF(J14=4,93,0)</f>
        <v>0</v>
      </c>
      <c r="HC14" s="9">
        <f>IF(J14=5,90,0)</f>
        <v>0</v>
      </c>
      <c r="HD14" s="9">
        <f>IF(J14=6,88,0)</f>
        <v>0</v>
      </c>
      <c r="HE14" s="9">
        <f>IF(J14=7,85,0)</f>
        <v>0</v>
      </c>
      <c r="HF14" s="9">
        <f>IF(J14=8,83,0)</f>
        <v>0</v>
      </c>
      <c r="HG14" s="9">
        <f>IF(J14=9,80,0)</f>
        <v>0</v>
      </c>
      <c r="HH14" s="9">
        <f>IF(J14=10,78,0)</f>
        <v>0</v>
      </c>
      <c r="HI14" s="9">
        <f>IF(J14=11,75,0)</f>
        <v>0</v>
      </c>
      <c r="HJ14" s="9">
        <f>IF(J14=12,73,0)</f>
        <v>0</v>
      </c>
      <c r="HK14" s="9">
        <f>IF(J14=13,70,0)</f>
        <v>0</v>
      </c>
      <c r="HL14" s="9">
        <f>IF(J14=14,68,0)</f>
        <v>0</v>
      </c>
      <c r="HM14" s="9">
        <f>IF(J14=15,65,0)</f>
        <v>0</v>
      </c>
      <c r="HN14" s="9">
        <f>IF(J14=16,63,0)</f>
        <v>0</v>
      </c>
      <c r="HO14" s="9">
        <f>IF(J14=17,60,0)</f>
        <v>0</v>
      </c>
      <c r="HP14" s="9">
        <f>IF(J14=18,58,0)</f>
        <v>0</v>
      </c>
      <c r="HQ14" s="9">
        <f>IF(J14=19,55,0)</f>
        <v>0</v>
      </c>
      <c r="HR14" s="9">
        <f>IF(J14=20,53,0)</f>
        <v>0</v>
      </c>
      <c r="HS14" s="9">
        <f>IF(J14&gt;20,0,0)</f>
        <v>0</v>
      </c>
      <c r="HT14" s="9">
        <f>IF(J14="сх",0,0)</f>
        <v>0</v>
      </c>
      <c r="HU14" s="9">
        <f t="shared" si="96"/>
        <v>0</v>
      </c>
      <c r="HV14" s="9">
        <f t="shared" si="97"/>
        <v>0</v>
      </c>
      <c r="HW14" s="9">
        <f t="shared" si="98"/>
        <v>0</v>
      </c>
      <c r="HX14" s="9">
        <f t="shared" si="99"/>
        <v>0</v>
      </c>
      <c r="HY14" s="9">
        <f t="shared" si="100"/>
        <v>0</v>
      </c>
      <c r="HZ14" s="9">
        <f t="shared" si="101"/>
        <v>0</v>
      </c>
      <c r="IA14" s="9">
        <f t="shared" si="102"/>
        <v>0</v>
      </c>
      <c r="IB14" s="9">
        <f t="shared" si="103"/>
        <v>0</v>
      </c>
      <c r="IC14" s="9">
        <f t="shared" si="104"/>
        <v>0</v>
      </c>
      <c r="ID14" s="9">
        <f t="shared" si="105"/>
        <v>0</v>
      </c>
      <c r="IE14" s="9">
        <f t="shared" si="106"/>
        <v>0</v>
      </c>
      <c r="IF14" s="9">
        <f t="shared" si="107"/>
        <v>0</v>
      </c>
      <c r="IG14" s="9">
        <f t="shared" si="108"/>
        <v>0</v>
      </c>
      <c r="IH14" s="9">
        <f t="shared" si="109"/>
        <v>0</v>
      </c>
      <c r="II14" s="9">
        <f t="shared" si="110"/>
        <v>0</v>
      </c>
      <c r="IJ14" s="9">
        <f t="shared" si="111"/>
        <v>0</v>
      </c>
      <c r="IK14" s="9">
        <f t="shared" si="112"/>
        <v>0</v>
      </c>
      <c r="IL14" s="9">
        <f t="shared" si="113"/>
        <v>0</v>
      </c>
      <c r="IM14" s="9">
        <f t="shared" si="114"/>
        <v>0</v>
      </c>
      <c r="IN14" s="9">
        <f t="shared" si="115"/>
        <v>0</v>
      </c>
      <c r="IO14" s="9">
        <f t="shared" si="116"/>
        <v>0</v>
      </c>
      <c r="IP14" s="9">
        <f t="shared" si="117"/>
        <v>0</v>
      </c>
      <c r="IQ14" s="9">
        <f t="shared" si="118"/>
        <v>0</v>
      </c>
      <c r="IR14" s="9">
        <f t="shared" si="119"/>
        <v>0</v>
      </c>
      <c r="IS14" s="7"/>
      <c r="IT14" s="7"/>
      <c r="IU14" s="7"/>
      <c r="IV14" s="7"/>
    </row>
    <row r="15" spans="1:256" s="1" customFormat="1" ht="70.5">
      <c r="A15" s="79">
        <v>5</v>
      </c>
      <c r="B15" s="80">
        <v>888</v>
      </c>
      <c r="C15" s="81" t="s">
        <v>92</v>
      </c>
      <c r="D15" s="82" t="s">
        <v>37</v>
      </c>
      <c r="E15" s="83" t="s">
        <v>58</v>
      </c>
      <c r="F15" s="91" t="s">
        <v>93</v>
      </c>
      <c r="G15" s="81" t="s">
        <v>94</v>
      </c>
      <c r="H15" s="110" t="s">
        <v>39</v>
      </c>
      <c r="I15" s="87">
        <v>4</v>
      </c>
      <c r="J15" s="90">
        <f>LOOKUP(I15,{1,2,3,4,5,6,7,8,9,10,11,12,13,14,15,16,17,18,19,20,21},{25,22,20,18,16,15,14,13,12,11,10,9,8,7,6,5,4,3,2,1,0})</f>
        <v>18</v>
      </c>
      <c r="K15" s="104">
        <v>16</v>
      </c>
      <c r="L15" s="113">
        <f>LOOKUP(K15,{1,2,3,4,5,6,7,8,9,10,11,12,13,14,15,16,17,18,19,20,21},{25,22,20,18,16,15,14,13,12,11,10,9,8,7,6,5,4,3,2,1,0})</f>
        <v>5</v>
      </c>
      <c r="M15" s="87">
        <f t="shared" si="0"/>
        <v>23</v>
      </c>
      <c r="N15" s="6" t="e">
        <f>#REF!+#REF!</f>
        <v>#REF!</v>
      </c>
      <c r="O15" s="7"/>
      <c r="P15" s="8"/>
      <c r="Q15" s="7">
        <f>IF(J15=1,25,0)</f>
        <v>0</v>
      </c>
      <c r="R15" s="7">
        <f>IF(J15=2,22,0)</f>
        <v>0</v>
      </c>
      <c r="S15" s="7">
        <f>IF(J15=3,20,0)</f>
        <v>0</v>
      </c>
      <c r="T15" s="7">
        <f>IF(J15=4,18,0)</f>
        <v>0</v>
      </c>
      <c r="U15" s="7">
        <f>IF(J15=5,16,0)</f>
        <v>0</v>
      </c>
      <c r="V15" s="7">
        <f>IF(J15=6,15,0)</f>
        <v>0</v>
      </c>
      <c r="W15" s="7">
        <f>IF(J15=7,14,0)</f>
        <v>0</v>
      </c>
      <c r="X15" s="7">
        <f>IF(J15=8,13,0)</f>
        <v>0</v>
      </c>
      <c r="Y15" s="7">
        <f>IF(J15=9,12,0)</f>
        <v>0</v>
      </c>
      <c r="Z15" s="7">
        <f>IF(J15=10,11,0)</f>
        <v>0</v>
      </c>
      <c r="AA15" s="7">
        <f>IF(J15=11,10,0)</f>
        <v>0</v>
      </c>
      <c r="AB15" s="7">
        <f>IF(J15=12,9,0)</f>
        <v>0</v>
      </c>
      <c r="AC15" s="7">
        <f>IF(J15=13,8,0)</f>
        <v>0</v>
      </c>
      <c r="AD15" s="7">
        <f>IF(J15=14,7,0)</f>
        <v>0</v>
      </c>
      <c r="AE15" s="7">
        <f>IF(J15=15,6,0)</f>
        <v>0</v>
      </c>
      <c r="AF15" s="7">
        <f>IF(J15=16,5,0)</f>
        <v>0</v>
      </c>
      <c r="AG15" s="7">
        <f>IF(J15=17,4,0)</f>
        <v>0</v>
      </c>
      <c r="AH15" s="7">
        <f>IF(J15=18,3,0)</f>
        <v>3</v>
      </c>
      <c r="AI15" s="7">
        <f>IF(J15=19,2,0)</f>
        <v>0</v>
      </c>
      <c r="AJ15" s="7">
        <f>IF(J15=20,1,0)</f>
        <v>0</v>
      </c>
      <c r="AK15" s="7">
        <f>IF(J15&gt;20,0,0)</f>
        <v>0</v>
      </c>
      <c r="AL15" s="7">
        <f>IF(J15="сх",0,0)</f>
        <v>0</v>
      </c>
      <c r="AM15" s="7">
        <f t="shared" si="1"/>
        <v>3</v>
      </c>
      <c r="AN15" s="7">
        <f t="shared" si="2"/>
        <v>0</v>
      </c>
      <c r="AO15" s="7">
        <f t="shared" si="3"/>
        <v>0</v>
      </c>
      <c r="AP15" s="7">
        <f t="shared" si="4"/>
        <v>0</v>
      </c>
      <c r="AQ15" s="7">
        <f t="shared" si="5"/>
        <v>0</v>
      </c>
      <c r="AR15" s="7">
        <f t="shared" si="6"/>
        <v>16</v>
      </c>
      <c r="AS15" s="7">
        <f t="shared" si="7"/>
        <v>0</v>
      </c>
      <c r="AT15" s="7">
        <f t="shared" si="8"/>
        <v>0</v>
      </c>
      <c r="AU15" s="7">
        <f t="shared" si="9"/>
        <v>0</v>
      </c>
      <c r="AV15" s="7">
        <f t="shared" si="10"/>
        <v>0</v>
      </c>
      <c r="AW15" s="7">
        <f t="shared" si="11"/>
        <v>0</v>
      </c>
      <c r="AX15" s="7">
        <f t="shared" si="12"/>
        <v>0</v>
      </c>
      <c r="AY15" s="7">
        <f t="shared" si="13"/>
        <v>0</v>
      </c>
      <c r="AZ15" s="7">
        <f t="shared" si="14"/>
        <v>0</v>
      </c>
      <c r="BA15" s="7">
        <f t="shared" si="15"/>
        <v>0</v>
      </c>
      <c r="BB15" s="7">
        <f t="shared" si="16"/>
        <v>0</v>
      </c>
      <c r="BC15" s="7">
        <f t="shared" si="17"/>
        <v>0</v>
      </c>
      <c r="BD15" s="7">
        <f t="shared" si="18"/>
        <v>0</v>
      </c>
      <c r="BE15" s="7">
        <f t="shared" si="19"/>
        <v>0</v>
      </c>
      <c r="BF15" s="7">
        <f t="shared" si="20"/>
        <v>0</v>
      </c>
      <c r="BG15" s="7">
        <f t="shared" si="21"/>
        <v>0</v>
      </c>
      <c r="BH15" s="7">
        <f t="shared" si="22"/>
        <v>0</v>
      </c>
      <c r="BI15" s="7">
        <f t="shared" si="23"/>
        <v>0</v>
      </c>
      <c r="BJ15" s="7">
        <f t="shared" si="24"/>
        <v>16</v>
      </c>
      <c r="BK15" s="7">
        <f>IF(J15=1,45,0)</f>
        <v>0</v>
      </c>
      <c r="BL15" s="7">
        <f>IF(J15=2,42,0)</f>
        <v>0</v>
      </c>
      <c r="BM15" s="7">
        <f>IF(J15=3,40,0)</f>
        <v>0</v>
      </c>
      <c r="BN15" s="7">
        <f>IF(J15=4,38,0)</f>
        <v>0</v>
      </c>
      <c r="BO15" s="7">
        <f>IF(J15=5,36,0)</f>
        <v>0</v>
      </c>
      <c r="BP15" s="7">
        <f>IF(J15=6,35,0)</f>
        <v>0</v>
      </c>
      <c r="BQ15" s="7">
        <f>IF(J15=7,34,0)</f>
        <v>0</v>
      </c>
      <c r="BR15" s="7">
        <f>IF(J15=8,33,0)</f>
        <v>0</v>
      </c>
      <c r="BS15" s="7">
        <f>IF(J15=9,32,0)</f>
        <v>0</v>
      </c>
      <c r="BT15" s="7">
        <f>IF(J15=10,31,0)</f>
        <v>0</v>
      </c>
      <c r="BU15" s="7">
        <f>IF(J15=11,30,0)</f>
        <v>0</v>
      </c>
      <c r="BV15" s="7">
        <f>IF(J15=12,29,0)</f>
        <v>0</v>
      </c>
      <c r="BW15" s="7">
        <f>IF(J15=13,28,0)</f>
        <v>0</v>
      </c>
      <c r="BX15" s="7">
        <f>IF(J15=14,27,0)</f>
        <v>0</v>
      </c>
      <c r="BY15" s="7">
        <f>IF(J15=15,26,0)</f>
        <v>0</v>
      </c>
      <c r="BZ15" s="7">
        <f>IF(J15=16,25,0)</f>
        <v>0</v>
      </c>
      <c r="CA15" s="7">
        <f>IF(J15=17,24,0)</f>
        <v>0</v>
      </c>
      <c r="CB15" s="7">
        <f>IF(J15=18,23,0)</f>
        <v>23</v>
      </c>
      <c r="CC15" s="7">
        <f>IF(J15=19,22,0)</f>
        <v>0</v>
      </c>
      <c r="CD15" s="7">
        <f>IF(J15=20,21,0)</f>
        <v>0</v>
      </c>
      <c r="CE15" s="7">
        <f>IF(J15=21,20,0)</f>
        <v>0</v>
      </c>
      <c r="CF15" s="7">
        <f>IF(J15=22,19,0)</f>
        <v>0</v>
      </c>
      <c r="CG15" s="7">
        <f>IF(J15=23,18,0)</f>
        <v>0</v>
      </c>
      <c r="CH15" s="7">
        <f>IF(J15=24,17,0)</f>
        <v>0</v>
      </c>
      <c r="CI15" s="7">
        <f>IF(J15=25,16,0)</f>
        <v>0</v>
      </c>
      <c r="CJ15" s="7">
        <f>IF(J15=26,15,0)</f>
        <v>0</v>
      </c>
      <c r="CK15" s="7">
        <f>IF(J15=27,14,0)</f>
        <v>0</v>
      </c>
      <c r="CL15" s="7">
        <f>IF(J15=28,13,0)</f>
        <v>0</v>
      </c>
      <c r="CM15" s="7">
        <f>IF(J15=29,12,0)</f>
        <v>0</v>
      </c>
      <c r="CN15" s="7">
        <f>IF(J15=30,11,0)</f>
        <v>0</v>
      </c>
      <c r="CO15" s="7">
        <f>IF(J15=31,10,0)</f>
        <v>0</v>
      </c>
      <c r="CP15" s="7">
        <f>IF(J15=32,9,0)</f>
        <v>0</v>
      </c>
      <c r="CQ15" s="7">
        <f>IF(J15=33,8,0)</f>
        <v>0</v>
      </c>
      <c r="CR15" s="7">
        <f>IF(J15=34,7,0)</f>
        <v>0</v>
      </c>
      <c r="CS15" s="7">
        <f>IF(J15=35,6,0)</f>
        <v>0</v>
      </c>
      <c r="CT15" s="7">
        <f>IF(J15=36,5,0)</f>
        <v>0</v>
      </c>
      <c r="CU15" s="7">
        <f>IF(J15=37,4,0)</f>
        <v>0</v>
      </c>
      <c r="CV15" s="7">
        <f>IF(J15=38,3,0)</f>
        <v>0</v>
      </c>
      <c r="CW15" s="7">
        <f>IF(J15=39,2,0)</f>
        <v>0</v>
      </c>
      <c r="CX15" s="7">
        <f>IF(J15=40,1,0)</f>
        <v>0</v>
      </c>
      <c r="CY15" s="7">
        <f>IF(J15&gt;20,0,0)</f>
        <v>0</v>
      </c>
      <c r="CZ15" s="7">
        <f>IF(J15="сх",0,0)</f>
        <v>0</v>
      </c>
      <c r="DA15" s="7">
        <f t="shared" si="25"/>
        <v>23</v>
      </c>
      <c r="DB15" s="7">
        <f t="shared" si="26"/>
        <v>0</v>
      </c>
      <c r="DC15" s="7">
        <f t="shared" si="27"/>
        <v>0</v>
      </c>
      <c r="DD15" s="7">
        <f t="shared" si="28"/>
        <v>0</v>
      </c>
      <c r="DE15" s="7">
        <f t="shared" si="29"/>
        <v>0</v>
      </c>
      <c r="DF15" s="7">
        <f t="shared" si="30"/>
        <v>36</v>
      </c>
      <c r="DG15" s="7">
        <f t="shared" si="31"/>
        <v>0</v>
      </c>
      <c r="DH15" s="7">
        <f t="shared" si="32"/>
        <v>0</v>
      </c>
      <c r="DI15" s="7">
        <f t="shared" si="33"/>
        <v>0</v>
      </c>
      <c r="DJ15" s="7">
        <f t="shared" si="34"/>
        <v>0</v>
      </c>
      <c r="DK15" s="7">
        <f t="shared" si="35"/>
        <v>0</v>
      </c>
      <c r="DL15" s="7">
        <f t="shared" si="36"/>
        <v>0</v>
      </c>
      <c r="DM15" s="7">
        <f t="shared" si="37"/>
        <v>0</v>
      </c>
      <c r="DN15" s="7">
        <f t="shared" si="38"/>
        <v>0</v>
      </c>
      <c r="DO15" s="7">
        <f t="shared" si="39"/>
        <v>0</v>
      </c>
      <c r="DP15" s="7">
        <f t="shared" si="40"/>
        <v>0</v>
      </c>
      <c r="DQ15" s="7">
        <f t="shared" si="41"/>
        <v>0</v>
      </c>
      <c r="DR15" s="7">
        <f t="shared" si="42"/>
        <v>0</v>
      </c>
      <c r="DS15" s="7">
        <f t="shared" si="43"/>
        <v>0</v>
      </c>
      <c r="DT15" s="7">
        <f t="shared" si="44"/>
        <v>0</v>
      </c>
      <c r="DU15" s="7">
        <f t="shared" si="45"/>
        <v>0</v>
      </c>
      <c r="DV15" s="7">
        <f t="shared" si="46"/>
        <v>0</v>
      </c>
      <c r="DW15" s="7">
        <f t="shared" si="47"/>
        <v>0</v>
      </c>
      <c r="DX15" s="7">
        <f t="shared" si="48"/>
        <v>0</v>
      </c>
      <c r="DY15" s="7">
        <f t="shared" si="49"/>
        <v>0</v>
      </c>
      <c r="DZ15" s="7">
        <f t="shared" si="50"/>
        <v>0</v>
      </c>
      <c r="EA15" s="7">
        <f t="shared" si="51"/>
        <v>0</v>
      </c>
      <c r="EB15" s="7">
        <f t="shared" si="52"/>
        <v>0</v>
      </c>
      <c r="EC15" s="7">
        <f t="shared" si="53"/>
        <v>0</v>
      </c>
      <c r="ED15" s="7">
        <f t="shared" si="54"/>
        <v>0</v>
      </c>
      <c r="EE15" s="7">
        <f t="shared" si="55"/>
        <v>0</v>
      </c>
      <c r="EF15" s="7">
        <f t="shared" si="56"/>
        <v>0</v>
      </c>
      <c r="EG15" s="7">
        <f t="shared" si="57"/>
        <v>0</v>
      </c>
      <c r="EH15" s="7">
        <f t="shared" si="58"/>
        <v>0</v>
      </c>
      <c r="EI15" s="7">
        <f t="shared" si="59"/>
        <v>0</v>
      </c>
      <c r="EJ15" s="7">
        <f t="shared" si="60"/>
        <v>0</v>
      </c>
      <c r="EK15" s="7">
        <f t="shared" si="61"/>
        <v>0</v>
      </c>
      <c r="EL15" s="7">
        <f t="shared" si="62"/>
        <v>0</v>
      </c>
      <c r="EM15" s="7">
        <f t="shared" si="63"/>
        <v>0</v>
      </c>
      <c r="EN15" s="7">
        <f t="shared" si="64"/>
        <v>0</v>
      </c>
      <c r="EO15" s="7">
        <f t="shared" si="65"/>
        <v>0</v>
      </c>
      <c r="EP15" s="7">
        <f t="shared" si="66"/>
        <v>0</v>
      </c>
      <c r="EQ15" s="7">
        <f t="shared" si="67"/>
        <v>0</v>
      </c>
      <c r="ER15" s="7">
        <f t="shared" si="68"/>
        <v>36</v>
      </c>
      <c r="ES15" s="7"/>
      <c r="ET15" s="7">
        <f t="shared" si="69"/>
        <v>18</v>
      </c>
      <c r="EU15" s="7">
        <f t="shared" si="70"/>
        <v>5</v>
      </c>
      <c r="EV15" s="7"/>
      <c r="EW15" s="7">
        <f t="shared" si="71"/>
        <v>5</v>
      </c>
      <c r="EX15" s="7" t="e">
        <f>IF(M15=#REF!,IF(L15&lt;#REF!,#REF!,FB15),#REF!)</f>
        <v>#REF!</v>
      </c>
      <c r="EY15" s="7" t="e">
        <f>IF(M15=#REF!,IF(L15&lt;#REF!,0,1))</f>
        <v>#REF!</v>
      </c>
      <c r="EZ15" s="7" t="e">
        <f>IF(AND(EW15&gt;=21,EW15&lt;&gt;0),EW15,IF(M15&lt;#REF!,"СТОП",EX15+EY15))</f>
        <v>#REF!</v>
      </c>
      <c r="FA15" s="7"/>
      <c r="FB15" s="7">
        <v>15</v>
      </c>
      <c r="FC15" s="7">
        <v>16</v>
      </c>
      <c r="FD15" s="7"/>
      <c r="FE15" s="9">
        <f>IF(J15=1,25,0)</f>
        <v>0</v>
      </c>
      <c r="FF15" s="9">
        <f>IF(J15=2,22,0)</f>
        <v>0</v>
      </c>
      <c r="FG15" s="9">
        <f>IF(J15=3,20,0)</f>
        <v>0</v>
      </c>
      <c r="FH15" s="9">
        <f>IF(J15=4,18,0)</f>
        <v>0</v>
      </c>
      <c r="FI15" s="9">
        <f>IF(J15=5,16,0)</f>
        <v>0</v>
      </c>
      <c r="FJ15" s="9">
        <f>IF(J15=6,15,0)</f>
        <v>0</v>
      </c>
      <c r="FK15" s="9">
        <f>IF(J15=7,14,0)</f>
        <v>0</v>
      </c>
      <c r="FL15" s="9">
        <f>IF(J15=8,13,0)</f>
        <v>0</v>
      </c>
      <c r="FM15" s="9">
        <f>IF(J15=9,12,0)</f>
        <v>0</v>
      </c>
      <c r="FN15" s="9">
        <f>IF(J15=10,11,0)</f>
        <v>0</v>
      </c>
      <c r="FO15" s="9">
        <f>IF(J15=11,10,0)</f>
        <v>0</v>
      </c>
      <c r="FP15" s="9">
        <f>IF(J15=12,9,0)</f>
        <v>0</v>
      </c>
      <c r="FQ15" s="9">
        <f>IF(J15=13,8,0)</f>
        <v>0</v>
      </c>
      <c r="FR15" s="9">
        <f>IF(J15=14,7,0)</f>
        <v>0</v>
      </c>
      <c r="FS15" s="9">
        <f>IF(J15=15,6,0)</f>
        <v>0</v>
      </c>
      <c r="FT15" s="9">
        <f>IF(J15=16,5,0)</f>
        <v>0</v>
      </c>
      <c r="FU15" s="9">
        <f>IF(J15=17,4,0)</f>
        <v>0</v>
      </c>
      <c r="FV15" s="9">
        <f>IF(J15=18,3,0)</f>
        <v>3</v>
      </c>
      <c r="FW15" s="9">
        <f>IF(J15=19,2,0)</f>
        <v>0</v>
      </c>
      <c r="FX15" s="9">
        <f>IF(J15=20,1,0)</f>
        <v>0</v>
      </c>
      <c r="FY15" s="9">
        <f>IF(J15&gt;20,0,0)</f>
        <v>0</v>
      </c>
      <c r="FZ15" s="9">
        <f>IF(J15="сх",0,0)</f>
        <v>0</v>
      </c>
      <c r="GA15" s="9">
        <f t="shared" si="72"/>
        <v>3</v>
      </c>
      <c r="GB15" s="9">
        <f t="shared" si="73"/>
        <v>0</v>
      </c>
      <c r="GC15" s="9">
        <f t="shared" si="74"/>
        <v>0</v>
      </c>
      <c r="GD15" s="9">
        <f t="shared" si="75"/>
        <v>0</v>
      </c>
      <c r="GE15" s="9">
        <f t="shared" si="76"/>
        <v>0</v>
      </c>
      <c r="GF15" s="9">
        <f t="shared" si="77"/>
        <v>16</v>
      </c>
      <c r="GG15" s="9">
        <f t="shared" si="78"/>
        <v>0</v>
      </c>
      <c r="GH15" s="9">
        <f t="shared" si="79"/>
        <v>0</v>
      </c>
      <c r="GI15" s="9">
        <f t="shared" si="80"/>
        <v>0</v>
      </c>
      <c r="GJ15" s="9">
        <f t="shared" si="81"/>
        <v>0</v>
      </c>
      <c r="GK15" s="9">
        <f t="shared" si="82"/>
        <v>0</v>
      </c>
      <c r="GL15" s="9">
        <f t="shared" si="83"/>
        <v>0</v>
      </c>
      <c r="GM15" s="9">
        <f t="shared" si="84"/>
        <v>0</v>
      </c>
      <c r="GN15" s="9">
        <f t="shared" si="85"/>
        <v>0</v>
      </c>
      <c r="GO15" s="9">
        <f t="shared" si="86"/>
        <v>0</v>
      </c>
      <c r="GP15" s="9">
        <f t="shared" si="87"/>
        <v>0</v>
      </c>
      <c r="GQ15" s="9">
        <f t="shared" si="88"/>
        <v>0</v>
      </c>
      <c r="GR15" s="9">
        <f t="shared" si="89"/>
        <v>0</v>
      </c>
      <c r="GS15" s="9">
        <f t="shared" si="90"/>
        <v>0</v>
      </c>
      <c r="GT15" s="9">
        <f t="shared" si="91"/>
        <v>0</v>
      </c>
      <c r="GU15" s="9">
        <f t="shared" si="92"/>
        <v>0</v>
      </c>
      <c r="GV15" s="9">
        <f t="shared" si="93"/>
        <v>0</v>
      </c>
      <c r="GW15" s="9">
        <f t="shared" si="94"/>
        <v>0</v>
      </c>
      <c r="GX15" s="9">
        <f t="shared" si="95"/>
        <v>16</v>
      </c>
      <c r="GY15" s="9">
        <f>IF(J15=1,100,0)</f>
        <v>0</v>
      </c>
      <c r="GZ15" s="9">
        <f>IF(J15=2,98,0)</f>
        <v>0</v>
      </c>
      <c r="HA15" s="9">
        <f>IF(J15=3,95,0)</f>
        <v>0</v>
      </c>
      <c r="HB15" s="9">
        <f>IF(J15=4,93,0)</f>
        <v>0</v>
      </c>
      <c r="HC15" s="9">
        <f>IF(J15=5,90,0)</f>
        <v>0</v>
      </c>
      <c r="HD15" s="9">
        <f>IF(J15=6,88,0)</f>
        <v>0</v>
      </c>
      <c r="HE15" s="9">
        <f>IF(J15=7,85,0)</f>
        <v>0</v>
      </c>
      <c r="HF15" s="9">
        <f>IF(J15=8,83,0)</f>
        <v>0</v>
      </c>
      <c r="HG15" s="9">
        <f>IF(J15=9,80,0)</f>
        <v>0</v>
      </c>
      <c r="HH15" s="9">
        <f>IF(J15=10,78,0)</f>
        <v>0</v>
      </c>
      <c r="HI15" s="9">
        <f>IF(J15=11,75,0)</f>
        <v>0</v>
      </c>
      <c r="HJ15" s="9">
        <f>IF(J15=12,73,0)</f>
        <v>0</v>
      </c>
      <c r="HK15" s="9">
        <f>IF(J15=13,70,0)</f>
        <v>0</v>
      </c>
      <c r="HL15" s="9">
        <f>IF(J15=14,68,0)</f>
        <v>0</v>
      </c>
      <c r="HM15" s="9">
        <f>IF(J15=15,65,0)</f>
        <v>0</v>
      </c>
      <c r="HN15" s="9">
        <f>IF(J15=16,63,0)</f>
        <v>0</v>
      </c>
      <c r="HO15" s="9">
        <f>IF(J15=17,60,0)</f>
        <v>0</v>
      </c>
      <c r="HP15" s="9">
        <f>IF(J15=18,58,0)</f>
        <v>58</v>
      </c>
      <c r="HQ15" s="9">
        <f>IF(J15=19,55,0)</f>
        <v>0</v>
      </c>
      <c r="HR15" s="9">
        <f>IF(J15=20,53,0)</f>
        <v>0</v>
      </c>
      <c r="HS15" s="9">
        <f>IF(J15&gt;20,0,0)</f>
        <v>0</v>
      </c>
      <c r="HT15" s="9">
        <f>IF(J15="сх",0,0)</f>
        <v>0</v>
      </c>
      <c r="HU15" s="9">
        <f t="shared" si="96"/>
        <v>58</v>
      </c>
      <c r="HV15" s="9">
        <f t="shared" si="97"/>
        <v>0</v>
      </c>
      <c r="HW15" s="9">
        <f t="shared" si="98"/>
        <v>0</v>
      </c>
      <c r="HX15" s="9">
        <f t="shared" si="99"/>
        <v>0</v>
      </c>
      <c r="HY15" s="9">
        <f t="shared" si="100"/>
        <v>0</v>
      </c>
      <c r="HZ15" s="9">
        <f t="shared" si="101"/>
        <v>90</v>
      </c>
      <c r="IA15" s="9">
        <f t="shared" si="102"/>
        <v>0</v>
      </c>
      <c r="IB15" s="9">
        <f t="shared" si="103"/>
        <v>0</v>
      </c>
      <c r="IC15" s="9">
        <f t="shared" si="104"/>
        <v>0</v>
      </c>
      <c r="ID15" s="9">
        <f t="shared" si="105"/>
        <v>0</v>
      </c>
      <c r="IE15" s="9">
        <f t="shared" si="106"/>
        <v>0</v>
      </c>
      <c r="IF15" s="9">
        <f t="shared" si="107"/>
        <v>0</v>
      </c>
      <c r="IG15" s="9">
        <f t="shared" si="108"/>
        <v>0</v>
      </c>
      <c r="IH15" s="9">
        <f t="shared" si="109"/>
        <v>0</v>
      </c>
      <c r="II15" s="9">
        <f t="shared" si="110"/>
        <v>0</v>
      </c>
      <c r="IJ15" s="9">
        <f t="shared" si="111"/>
        <v>0</v>
      </c>
      <c r="IK15" s="9">
        <f t="shared" si="112"/>
        <v>0</v>
      </c>
      <c r="IL15" s="9">
        <f t="shared" si="113"/>
        <v>0</v>
      </c>
      <c r="IM15" s="9">
        <f t="shared" si="114"/>
        <v>0</v>
      </c>
      <c r="IN15" s="9">
        <f t="shared" si="115"/>
        <v>0</v>
      </c>
      <c r="IO15" s="9">
        <f t="shared" si="116"/>
        <v>0</v>
      </c>
      <c r="IP15" s="9">
        <f t="shared" si="117"/>
        <v>0</v>
      </c>
      <c r="IQ15" s="9">
        <f t="shared" si="118"/>
        <v>0</v>
      </c>
      <c r="IR15" s="9">
        <f t="shared" si="119"/>
        <v>90</v>
      </c>
      <c r="IS15" s="7"/>
      <c r="IT15" s="7"/>
      <c r="IU15" s="7"/>
      <c r="IV15" s="7"/>
    </row>
    <row r="16" spans="1:256" s="1" customFormat="1" ht="70.5">
      <c r="A16" s="79">
        <v>6</v>
      </c>
      <c r="B16" s="80">
        <v>74</v>
      </c>
      <c r="C16" s="81" t="s">
        <v>80</v>
      </c>
      <c r="D16" s="80" t="s">
        <v>37</v>
      </c>
      <c r="E16" s="83" t="s">
        <v>58</v>
      </c>
      <c r="F16" s="91" t="s">
        <v>61</v>
      </c>
      <c r="G16" s="81" t="s">
        <v>42</v>
      </c>
      <c r="H16" s="110" t="s">
        <v>62</v>
      </c>
      <c r="I16" s="87">
        <v>6</v>
      </c>
      <c r="J16" s="90">
        <f>LOOKUP(I16,{1,2,3,4,5,6,7,8,9,10,11,12,13,14,15,16,17,18,19,20,21},{25,22,20,18,16,15,14,13,12,11,10,9,8,7,6,5,4,3,2,1,0})</f>
        <v>15</v>
      </c>
      <c r="K16" s="104">
        <v>14</v>
      </c>
      <c r="L16" s="113">
        <f>LOOKUP(K16,{1,2,3,4,5,6,7,8,9,10,11,12,13,14,15,16,17,18,19,20,21},{25,22,20,18,16,15,14,13,12,11,10,9,8,7,6,5,4,3,2,1,0})</f>
        <v>7</v>
      </c>
      <c r="M16" s="87">
        <f t="shared" si="0"/>
        <v>22</v>
      </c>
      <c r="N16" s="6" t="e">
        <f>#REF!+#REF!</f>
        <v>#REF!</v>
      </c>
      <c r="O16" s="7"/>
      <c r="P16" s="8"/>
      <c r="Q16" s="7">
        <f t="shared" ref="Q16:Q35" si="120">IF(J16=1,25,0)</f>
        <v>0</v>
      </c>
      <c r="R16" s="7">
        <f t="shared" ref="R16:R35" si="121">IF(J16=2,22,0)</f>
        <v>0</v>
      </c>
      <c r="S16" s="7">
        <f t="shared" ref="S16:S35" si="122">IF(J16=3,20,0)</f>
        <v>0</v>
      </c>
      <c r="T16" s="7">
        <f t="shared" ref="T16:T35" si="123">IF(J16=4,18,0)</f>
        <v>0</v>
      </c>
      <c r="U16" s="7">
        <f t="shared" ref="U16:U35" si="124">IF(J16=5,16,0)</f>
        <v>0</v>
      </c>
      <c r="V16" s="7">
        <f t="shared" ref="V16:V35" si="125">IF(J16=6,15,0)</f>
        <v>0</v>
      </c>
      <c r="W16" s="7">
        <f t="shared" ref="W16:W35" si="126">IF(J16=7,14,0)</f>
        <v>0</v>
      </c>
      <c r="X16" s="7">
        <f t="shared" ref="X16:X35" si="127">IF(J16=8,13,0)</f>
        <v>0</v>
      </c>
      <c r="Y16" s="7">
        <f t="shared" ref="Y16:Y35" si="128">IF(J16=9,12,0)</f>
        <v>0</v>
      </c>
      <c r="Z16" s="7">
        <f t="shared" ref="Z16:Z35" si="129">IF(J16=10,11,0)</f>
        <v>0</v>
      </c>
      <c r="AA16" s="7">
        <f t="shared" ref="AA16:AA35" si="130">IF(J16=11,10,0)</f>
        <v>0</v>
      </c>
      <c r="AB16" s="7">
        <f t="shared" ref="AB16:AB35" si="131">IF(J16=12,9,0)</f>
        <v>0</v>
      </c>
      <c r="AC16" s="7">
        <f t="shared" ref="AC16:AC35" si="132">IF(J16=13,8,0)</f>
        <v>0</v>
      </c>
      <c r="AD16" s="7">
        <f t="shared" ref="AD16:AD35" si="133">IF(J16=14,7,0)</f>
        <v>0</v>
      </c>
      <c r="AE16" s="7">
        <f t="shared" ref="AE16:AE35" si="134">IF(J16=15,6,0)</f>
        <v>6</v>
      </c>
      <c r="AF16" s="7">
        <f t="shared" ref="AF16:AF35" si="135">IF(J16=16,5,0)</f>
        <v>0</v>
      </c>
      <c r="AG16" s="7">
        <f t="shared" ref="AG16:AG35" si="136">IF(J16=17,4,0)</f>
        <v>0</v>
      </c>
      <c r="AH16" s="7">
        <f t="shared" ref="AH16:AH35" si="137">IF(J16=18,3,0)</f>
        <v>0</v>
      </c>
      <c r="AI16" s="7">
        <f t="shared" ref="AI16:AI35" si="138">IF(J16=19,2,0)</f>
        <v>0</v>
      </c>
      <c r="AJ16" s="7">
        <f t="shared" ref="AJ16:AJ35" si="139">IF(J16=20,1,0)</f>
        <v>0</v>
      </c>
      <c r="AK16" s="7">
        <f t="shared" ref="AK16:AK35" si="140">IF(J16&gt;20,0,0)</f>
        <v>0</v>
      </c>
      <c r="AL16" s="7">
        <f t="shared" ref="AL16:AL35" si="141">IF(J16="сх",0,0)</f>
        <v>0</v>
      </c>
      <c r="AM16" s="7">
        <f t="shared" si="1"/>
        <v>6</v>
      </c>
      <c r="AN16" s="7">
        <f t="shared" si="2"/>
        <v>0</v>
      </c>
      <c r="AO16" s="7">
        <f t="shared" si="3"/>
        <v>0</v>
      </c>
      <c r="AP16" s="7">
        <f t="shared" si="4"/>
        <v>0</v>
      </c>
      <c r="AQ16" s="7">
        <f t="shared" si="5"/>
        <v>0</v>
      </c>
      <c r="AR16" s="7">
        <f t="shared" si="6"/>
        <v>0</v>
      </c>
      <c r="AS16" s="7">
        <f t="shared" si="7"/>
        <v>0</v>
      </c>
      <c r="AT16" s="7">
        <f t="shared" si="8"/>
        <v>14</v>
      </c>
      <c r="AU16" s="7">
        <f t="shared" si="9"/>
        <v>0</v>
      </c>
      <c r="AV16" s="7">
        <f t="shared" si="10"/>
        <v>0</v>
      </c>
      <c r="AW16" s="7">
        <f t="shared" si="11"/>
        <v>0</v>
      </c>
      <c r="AX16" s="7">
        <f t="shared" si="12"/>
        <v>0</v>
      </c>
      <c r="AY16" s="7">
        <f t="shared" si="13"/>
        <v>0</v>
      </c>
      <c r="AZ16" s="7">
        <f t="shared" si="14"/>
        <v>0</v>
      </c>
      <c r="BA16" s="7">
        <f t="shared" si="15"/>
        <v>0</v>
      </c>
      <c r="BB16" s="7">
        <f t="shared" si="16"/>
        <v>0</v>
      </c>
      <c r="BC16" s="7">
        <f t="shared" si="17"/>
        <v>0</v>
      </c>
      <c r="BD16" s="7">
        <f t="shared" si="18"/>
        <v>0</v>
      </c>
      <c r="BE16" s="7">
        <f t="shared" si="19"/>
        <v>0</v>
      </c>
      <c r="BF16" s="7">
        <f t="shared" si="20"/>
        <v>0</v>
      </c>
      <c r="BG16" s="7">
        <f t="shared" si="21"/>
        <v>0</v>
      </c>
      <c r="BH16" s="7">
        <f t="shared" si="22"/>
        <v>0</v>
      </c>
      <c r="BI16" s="7">
        <f t="shared" si="23"/>
        <v>0</v>
      </c>
      <c r="BJ16" s="7">
        <f t="shared" si="24"/>
        <v>14</v>
      </c>
      <c r="BK16" s="7">
        <f t="shared" ref="BK16:BK35" si="142">IF(J16=1,45,0)</f>
        <v>0</v>
      </c>
      <c r="BL16" s="7">
        <f t="shared" ref="BL16:BL35" si="143">IF(J16=2,42,0)</f>
        <v>0</v>
      </c>
      <c r="BM16" s="7">
        <f t="shared" ref="BM16:BM35" si="144">IF(J16=3,40,0)</f>
        <v>0</v>
      </c>
      <c r="BN16" s="7">
        <f t="shared" ref="BN16:BN35" si="145">IF(J16=4,38,0)</f>
        <v>0</v>
      </c>
      <c r="BO16" s="7">
        <f t="shared" ref="BO16:BO35" si="146">IF(J16=5,36,0)</f>
        <v>0</v>
      </c>
      <c r="BP16" s="7">
        <f t="shared" ref="BP16:BP35" si="147">IF(J16=6,35,0)</f>
        <v>0</v>
      </c>
      <c r="BQ16" s="7">
        <f t="shared" ref="BQ16:BQ35" si="148">IF(J16=7,34,0)</f>
        <v>0</v>
      </c>
      <c r="BR16" s="7">
        <f t="shared" ref="BR16:BR35" si="149">IF(J16=8,33,0)</f>
        <v>0</v>
      </c>
      <c r="BS16" s="7">
        <f t="shared" ref="BS16:BS35" si="150">IF(J16=9,32,0)</f>
        <v>0</v>
      </c>
      <c r="BT16" s="7">
        <f t="shared" ref="BT16:BT35" si="151">IF(J16=10,31,0)</f>
        <v>0</v>
      </c>
      <c r="BU16" s="7">
        <f t="shared" ref="BU16:BU35" si="152">IF(J16=11,30,0)</f>
        <v>0</v>
      </c>
      <c r="BV16" s="7">
        <f t="shared" ref="BV16:BV35" si="153">IF(J16=12,29,0)</f>
        <v>0</v>
      </c>
      <c r="BW16" s="7">
        <f t="shared" ref="BW16:BW35" si="154">IF(J16=13,28,0)</f>
        <v>0</v>
      </c>
      <c r="BX16" s="7">
        <f t="shared" ref="BX16:BX35" si="155">IF(J16=14,27,0)</f>
        <v>0</v>
      </c>
      <c r="BY16" s="7">
        <f t="shared" ref="BY16:BY35" si="156">IF(J16=15,26,0)</f>
        <v>26</v>
      </c>
      <c r="BZ16" s="7">
        <f t="shared" ref="BZ16:BZ35" si="157">IF(J16=16,25,0)</f>
        <v>0</v>
      </c>
      <c r="CA16" s="7">
        <f t="shared" ref="CA16:CA35" si="158">IF(J16=17,24,0)</f>
        <v>0</v>
      </c>
      <c r="CB16" s="7">
        <f t="shared" ref="CB16:CB35" si="159">IF(J16=18,23,0)</f>
        <v>0</v>
      </c>
      <c r="CC16" s="7">
        <f t="shared" ref="CC16:CC35" si="160">IF(J16=19,22,0)</f>
        <v>0</v>
      </c>
      <c r="CD16" s="7">
        <f t="shared" ref="CD16:CD35" si="161">IF(J16=20,21,0)</f>
        <v>0</v>
      </c>
      <c r="CE16" s="7">
        <f t="shared" ref="CE16:CE35" si="162">IF(J16=21,20,0)</f>
        <v>0</v>
      </c>
      <c r="CF16" s="7">
        <f t="shared" ref="CF16:CF35" si="163">IF(J16=22,19,0)</f>
        <v>0</v>
      </c>
      <c r="CG16" s="7">
        <f t="shared" ref="CG16:CG35" si="164">IF(J16=23,18,0)</f>
        <v>0</v>
      </c>
      <c r="CH16" s="7">
        <f t="shared" ref="CH16:CH35" si="165">IF(J16=24,17,0)</f>
        <v>0</v>
      </c>
      <c r="CI16" s="7">
        <f t="shared" ref="CI16:CI35" si="166">IF(J16=25,16,0)</f>
        <v>0</v>
      </c>
      <c r="CJ16" s="7">
        <f t="shared" ref="CJ16:CJ35" si="167">IF(J16=26,15,0)</f>
        <v>0</v>
      </c>
      <c r="CK16" s="7">
        <f t="shared" ref="CK16:CK35" si="168">IF(J16=27,14,0)</f>
        <v>0</v>
      </c>
      <c r="CL16" s="7">
        <f t="shared" ref="CL16:CL35" si="169">IF(J16=28,13,0)</f>
        <v>0</v>
      </c>
      <c r="CM16" s="7">
        <f t="shared" ref="CM16:CM35" si="170">IF(J16=29,12,0)</f>
        <v>0</v>
      </c>
      <c r="CN16" s="7">
        <f t="shared" ref="CN16:CN35" si="171">IF(J16=30,11,0)</f>
        <v>0</v>
      </c>
      <c r="CO16" s="7">
        <f t="shared" ref="CO16:CO35" si="172">IF(J16=31,10,0)</f>
        <v>0</v>
      </c>
      <c r="CP16" s="7">
        <f t="shared" ref="CP16:CP35" si="173">IF(J16=32,9,0)</f>
        <v>0</v>
      </c>
      <c r="CQ16" s="7">
        <f t="shared" ref="CQ16:CQ35" si="174">IF(J16=33,8,0)</f>
        <v>0</v>
      </c>
      <c r="CR16" s="7">
        <f t="shared" ref="CR16:CR35" si="175">IF(J16=34,7,0)</f>
        <v>0</v>
      </c>
      <c r="CS16" s="7">
        <f t="shared" ref="CS16:CS35" si="176">IF(J16=35,6,0)</f>
        <v>0</v>
      </c>
      <c r="CT16" s="7">
        <f t="shared" ref="CT16:CT35" si="177">IF(J16=36,5,0)</f>
        <v>0</v>
      </c>
      <c r="CU16" s="7">
        <f t="shared" ref="CU16:CU35" si="178">IF(J16=37,4,0)</f>
        <v>0</v>
      </c>
      <c r="CV16" s="7">
        <f t="shared" ref="CV16:CV35" si="179">IF(J16=38,3,0)</f>
        <v>0</v>
      </c>
      <c r="CW16" s="7">
        <f t="shared" ref="CW16:CW35" si="180">IF(J16=39,2,0)</f>
        <v>0</v>
      </c>
      <c r="CX16" s="7">
        <f t="shared" ref="CX16:CX35" si="181">IF(J16=40,1,0)</f>
        <v>0</v>
      </c>
      <c r="CY16" s="7">
        <f t="shared" ref="CY16:CY35" si="182">IF(J16&gt;20,0,0)</f>
        <v>0</v>
      </c>
      <c r="CZ16" s="7">
        <f t="shared" ref="CZ16:CZ35" si="183">IF(J16="сх",0,0)</f>
        <v>0</v>
      </c>
      <c r="DA16" s="7">
        <f t="shared" si="25"/>
        <v>26</v>
      </c>
      <c r="DB16" s="7">
        <f t="shared" si="26"/>
        <v>0</v>
      </c>
      <c r="DC16" s="7">
        <f t="shared" si="27"/>
        <v>0</v>
      </c>
      <c r="DD16" s="7">
        <f t="shared" si="28"/>
        <v>0</v>
      </c>
      <c r="DE16" s="7">
        <f t="shared" si="29"/>
        <v>0</v>
      </c>
      <c r="DF16" s="7">
        <f t="shared" si="30"/>
        <v>0</v>
      </c>
      <c r="DG16" s="7">
        <f t="shared" si="31"/>
        <v>0</v>
      </c>
      <c r="DH16" s="7">
        <f t="shared" si="32"/>
        <v>34</v>
      </c>
      <c r="DI16" s="7">
        <f t="shared" si="33"/>
        <v>0</v>
      </c>
      <c r="DJ16" s="7">
        <f t="shared" si="34"/>
        <v>0</v>
      </c>
      <c r="DK16" s="7">
        <f t="shared" si="35"/>
        <v>0</v>
      </c>
      <c r="DL16" s="7">
        <f t="shared" si="36"/>
        <v>0</v>
      </c>
      <c r="DM16" s="7">
        <f t="shared" si="37"/>
        <v>0</v>
      </c>
      <c r="DN16" s="7">
        <f t="shared" si="38"/>
        <v>0</v>
      </c>
      <c r="DO16" s="7">
        <f t="shared" si="39"/>
        <v>0</v>
      </c>
      <c r="DP16" s="7">
        <f t="shared" si="40"/>
        <v>0</v>
      </c>
      <c r="DQ16" s="7">
        <f t="shared" si="41"/>
        <v>0</v>
      </c>
      <c r="DR16" s="7">
        <f t="shared" si="42"/>
        <v>0</v>
      </c>
      <c r="DS16" s="7">
        <f t="shared" si="43"/>
        <v>0</v>
      </c>
      <c r="DT16" s="7">
        <f t="shared" si="44"/>
        <v>0</v>
      </c>
      <c r="DU16" s="7">
        <f t="shared" si="45"/>
        <v>0</v>
      </c>
      <c r="DV16" s="7">
        <f t="shared" si="46"/>
        <v>0</v>
      </c>
      <c r="DW16" s="7">
        <f t="shared" si="47"/>
        <v>0</v>
      </c>
      <c r="DX16" s="7">
        <f t="shared" si="48"/>
        <v>0</v>
      </c>
      <c r="DY16" s="7">
        <f t="shared" si="49"/>
        <v>0</v>
      </c>
      <c r="DZ16" s="7">
        <f t="shared" si="50"/>
        <v>0</v>
      </c>
      <c r="EA16" s="7">
        <f t="shared" si="51"/>
        <v>0</v>
      </c>
      <c r="EB16" s="7">
        <f t="shared" si="52"/>
        <v>0</v>
      </c>
      <c r="EC16" s="7">
        <f t="shared" si="53"/>
        <v>0</v>
      </c>
      <c r="ED16" s="7">
        <f t="shared" si="54"/>
        <v>0</v>
      </c>
      <c r="EE16" s="7">
        <f t="shared" si="55"/>
        <v>0</v>
      </c>
      <c r="EF16" s="7">
        <f t="shared" si="56"/>
        <v>0</v>
      </c>
      <c r="EG16" s="7">
        <f t="shared" si="57"/>
        <v>0</v>
      </c>
      <c r="EH16" s="7">
        <f t="shared" si="58"/>
        <v>0</v>
      </c>
      <c r="EI16" s="7">
        <f t="shared" si="59"/>
        <v>0</v>
      </c>
      <c r="EJ16" s="7">
        <f t="shared" si="60"/>
        <v>0</v>
      </c>
      <c r="EK16" s="7">
        <f t="shared" si="61"/>
        <v>0</v>
      </c>
      <c r="EL16" s="7">
        <f t="shared" si="62"/>
        <v>0</v>
      </c>
      <c r="EM16" s="7">
        <f t="shared" si="63"/>
        <v>0</v>
      </c>
      <c r="EN16" s="7">
        <f t="shared" si="64"/>
        <v>0</v>
      </c>
      <c r="EO16" s="7">
        <f t="shared" si="65"/>
        <v>0</v>
      </c>
      <c r="EP16" s="7">
        <f t="shared" si="66"/>
        <v>0</v>
      </c>
      <c r="EQ16" s="7">
        <f t="shared" si="67"/>
        <v>0</v>
      </c>
      <c r="ER16" s="7">
        <f t="shared" si="68"/>
        <v>34</v>
      </c>
      <c r="ES16" s="7"/>
      <c r="ET16" s="7">
        <f t="shared" si="69"/>
        <v>15</v>
      </c>
      <c r="EU16" s="7">
        <f t="shared" si="70"/>
        <v>7</v>
      </c>
      <c r="EV16" s="7"/>
      <c r="EW16" s="7">
        <f t="shared" si="71"/>
        <v>7</v>
      </c>
      <c r="EX16" s="7" t="e">
        <f>IF(M16=#REF!,IF(L16&lt;#REF!,#REF!,FB16),#REF!)</f>
        <v>#REF!</v>
      </c>
      <c r="EY16" s="7" t="e">
        <f>IF(M16=#REF!,IF(L16&lt;#REF!,0,1))</f>
        <v>#REF!</v>
      </c>
      <c r="EZ16" s="7" t="e">
        <f>IF(AND(EW16&gt;=21,EW16&lt;&gt;0),EW16,IF(M16&lt;#REF!,"СТОП",EX16+EY16))</f>
        <v>#REF!</v>
      </c>
      <c r="FA16" s="7"/>
      <c r="FB16" s="7">
        <v>15</v>
      </c>
      <c r="FC16" s="7">
        <v>16</v>
      </c>
      <c r="FD16" s="7"/>
      <c r="FE16" s="9">
        <f t="shared" ref="FE16:FE35" si="184">IF(J16=1,25,0)</f>
        <v>0</v>
      </c>
      <c r="FF16" s="9">
        <f t="shared" ref="FF16:FF35" si="185">IF(J16=2,22,0)</f>
        <v>0</v>
      </c>
      <c r="FG16" s="9">
        <f t="shared" ref="FG16:FG35" si="186">IF(J16=3,20,0)</f>
        <v>0</v>
      </c>
      <c r="FH16" s="9">
        <f t="shared" ref="FH16:FH35" si="187">IF(J16=4,18,0)</f>
        <v>0</v>
      </c>
      <c r="FI16" s="9">
        <f t="shared" ref="FI16:FI35" si="188">IF(J16=5,16,0)</f>
        <v>0</v>
      </c>
      <c r="FJ16" s="9">
        <f t="shared" ref="FJ16:FJ35" si="189">IF(J16=6,15,0)</f>
        <v>0</v>
      </c>
      <c r="FK16" s="9">
        <f t="shared" ref="FK16:FK35" si="190">IF(J16=7,14,0)</f>
        <v>0</v>
      </c>
      <c r="FL16" s="9">
        <f t="shared" ref="FL16:FL35" si="191">IF(J16=8,13,0)</f>
        <v>0</v>
      </c>
      <c r="FM16" s="9">
        <f t="shared" ref="FM16:FM35" si="192">IF(J16=9,12,0)</f>
        <v>0</v>
      </c>
      <c r="FN16" s="9">
        <f t="shared" ref="FN16:FN35" si="193">IF(J16=10,11,0)</f>
        <v>0</v>
      </c>
      <c r="FO16" s="9">
        <f t="shared" ref="FO16:FO35" si="194">IF(J16=11,10,0)</f>
        <v>0</v>
      </c>
      <c r="FP16" s="9">
        <f t="shared" ref="FP16:FP35" si="195">IF(J16=12,9,0)</f>
        <v>0</v>
      </c>
      <c r="FQ16" s="9">
        <f t="shared" ref="FQ16:FQ35" si="196">IF(J16=13,8,0)</f>
        <v>0</v>
      </c>
      <c r="FR16" s="9">
        <f t="shared" ref="FR16:FR35" si="197">IF(J16=14,7,0)</f>
        <v>0</v>
      </c>
      <c r="FS16" s="9">
        <f t="shared" ref="FS16:FS35" si="198">IF(J16=15,6,0)</f>
        <v>6</v>
      </c>
      <c r="FT16" s="9">
        <f t="shared" ref="FT16:FT35" si="199">IF(J16=16,5,0)</f>
        <v>0</v>
      </c>
      <c r="FU16" s="9">
        <f t="shared" ref="FU16:FU35" si="200">IF(J16=17,4,0)</f>
        <v>0</v>
      </c>
      <c r="FV16" s="9">
        <f t="shared" ref="FV16:FV35" si="201">IF(J16=18,3,0)</f>
        <v>0</v>
      </c>
      <c r="FW16" s="9">
        <f t="shared" ref="FW16:FW35" si="202">IF(J16=19,2,0)</f>
        <v>0</v>
      </c>
      <c r="FX16" s="9">
        <f t="shared" ref="FX16:FX35" si="203">IF(J16=20,1,0)</f>
        <v>0</v>
      </c>
      <c r="FY16" s="9">
        <f t="shared" ref="FY16:FY35" si="204">IF(J16&gt;20,0,0)</f>
        <v>0</v>
      </c>
      <c r="FZ16" s="9">
        <f t="shared" ref="FZ16:FZ35" si="205">IF(J16="сх",0,0)</f>
        <v>0</v>
      </c>
      <c r="GA16" s="9">
        <f t="shared" si="72"/>
        <v>6</v>
      </c>
      <c r="GB16" s="9">
        <f t="shared" si="73"/>
        <v>0</v>
      </c>
      <c r="GC16" s="9">
        <f t="shared" si="74"/>
        <v>0</v>
      </c>
      <c r="GD16" s="9">
        <f t="shared" si="75"/>
        <v>0</v>
      </c>
      <c r="GE16" s="9">
        <f t="shared" si="76"/>
        <v>0</v>
      </c>
      <c r="GF16" s="9">
        <f t="shared" si="77"/>
        <v>0</v>
      </c>
      <c r="GG16" s="9">
        <f t="shared" si="78"/>
        <v>0</v>
      </c>
      <c r="GH16" s="9">
        <f t="shared" si="79"/>
        <v>14</v>
      </c>
      <c r="GI16" s="9">
        <f t="shared" si="80"/>
        <v>0</v>
      </c>
      <c r="GJ16" s="9">
        <f t="shared" si="81"/>
        <v>0</v>
      </c>
      <c r="GK16" s="9">
        <f t="shared" si="82"/>
        <v>0</v>
      </c>
      <c r="GL16" s="9">
        <f t="shared" si="83"/>
        <v>0</v>
      </c>
      <c r="GM16" s="9">
        <f t="shared" si="84"/>
        <v>0</v>
      </c>
      <c r="GN16" s="9">
        <f t="shared" si="85"/>
        <v>0</v>
      </c>
      <c r="GO16" s="9">
        <f t="shared" si="86"/>
        <v>0</v>
      </c>
      <c r="GP16" s="9">
        <f t="shared" si="87"/>
        <v>0</v>
      </c>
      <c r="GQ16" s="9">
        <f t="shared" si="88"/>
        <v>0</v>
      </c>
      <c r="GR16" s="9">
        <f t="shared" si="89"/>
        <v>0</v>
      </c>
      <c r="GS16" s="9">
        <f t="shared" si="90"/>
        <v>0</v>
      </c>
      <c r="GT16" s="9">
        <f t="shared" si="91"/>
        <v>0</v>
      </c>
      <c r="GU16" s="9">
        <f t="shared" si="92"/>
        <v>0</v>
      </c>
      <c r="GV16" s="9">
        <f t="shared" si="93"/>
        <v>0</v>
      </c>
      <c r="GW16" s="9">
        <f t="shared" si="94"/>
        <v>0</v>
      </c>
      <c r="GX16" s="9">
        <f t="shared" si="95"/>
        <v>14</v>
      </c>
      <c r="GY16" s="9">
        <f t="shared" ref="GY16:GY35" si="206">IF(J16=1,100,0)</f>
        <v>0</v>
      </c>
      <c r="GZ16" s="9">
        <f t="shared" ref="GZ16:GZ35" si="207">IF(J16=2,98,0)</f>
        <v>0</v>
      </c>
      <c r="HA16" s="9">
        <f t="shared" ref="HA16:HA35" si="208">IF(J16=3,95,0)</f>
        <v>0</v>
      </c>
      <c r="HB16" s="9">
        <f t="shared" ref="HB16:HB35" si="209">IF(J16=4,93,0)</f>
        <v>0</v>
      </c>
      <c r="HC16" s="9">
        <f t="shared" ref="HC16:HC35" si="210">IF(J16=5,90,0)</f>
        <v>0</v>
      </c>
      <c r="HD16" s="9">
        <f t="shared" ref="HD16:HD35" si="211">IF(J16=6,88,0)</f>
        <v>0</v>
      </c>
      <c r="HE16" s="9">
        <f t="shared" ref="HE16:HE35" si="212">IF(J16=7,85,0)</f>
        <v>0</v>
      </c>
      <c r="HF16" s="9">
        <f t="shared" ref="HF16:HF35" si="213">IF(J16=8,83,0)</f>
        <v>0</v>
      </c>
      <c r="HG16" s="9">
        <f t="shared" ref="HG16:HG35" si="214">IF(J16=9,80,0)</f>
        <v>0</v>
      </c>
      <c r="HH16" s="9">
        <f t="shared" ref="HH16:HH35" si="215">IF(J16=10,78,0)</f>
        <v>0</v>
      </c>
      <c r="HI16" s="9">
        <f t="shared" ref="HI16:HI35" si="216">IF(J16=11,75,0)</f>
        <v>0</v>
      </c>
      <c r="HJ16" s="9">
        <f t="shared" ref="HJ16:HJ35" si="217">IF(J16=12,73,0)</f>
        <v>0</v>
      </c>
      <c r="HK16" s="9">
        <f t="shared" ref="HK16:HK35" si="218">IF(J16=13,70,0)</f>
        <v>0</v>
      </c>
      <c r="HL16" s="9">
        <f t="shared" ref="HL16:HL35" si="219">IF(J16=14,68,0)</f>
        <v>0</v>
      </c>
      <c r="HM16" s="9">
        <f t="shared" ref="HM16:HM35" si="220">IF(J16=15,65,0)</f>
        <v>65</v>
      </c>
      <c r="HN16" s="9">
        <f t="shared" ref="HN16:HN35" si="221">IF(J16=16,63,0)</f>
        <v>0</v>
      </c>
      <c r="HO16" s="9">
        <f t="shared" ref="HO16:HO35" si="222">IF(J16=17,60,0)</f>
        <v>0</v>
      </c>
      <c r="HP16" s="9">
        <f t="shared" ref="HP16:HP35" si="223">IF(J16=18,58,0)</f>
        <v>0</v>
      </c>
      <c r="HQ16" s="9">
        <f t="shared" ref="HQ16:HQ35" si="224">IF(J16=19,55,0)</f>
        <v>0</v>
      </c>
      <c r="HR16" s="9">
        <f t="shared" ref="HR16:HR35" si="225">IF(J16=20,53,0)</f>
        <v>0</v>
      </c>
      <c r="HS16" s="9">
        <f t="shared" ref="HS16:HS35" si="226">IF(J16&gt;20,0,0)</f>
        <v>0</v>
      </c>
      <c r="HT16" s="9">
        <f t="shared" ref="HT16:HT35" si="227">IF(J16="сх",0,0)</f>
        <v>0</v>
      </c>
      <c r="HU16" s="9">
        <f t="shared" si="96"/>
        <v>65</v>
      </c>
      <c r="HV16" s="9">
        <f t="shared" si="97"/>
        <v>0</v>
      </c>
      <c r="HW16" s="9">
        <f t="shared" si="98"/>
        <v>0</v>
      </c>
      <c r="HX16" s="9">
        <f t="shared" si="99"/>
        <v>0</v>
      </c>
      <c r="HY16" s="9">
        <f t="shared" si="100"/>
        <v>0</v>
      </c>
      <c r="HZ16" s="9">
        <f t="shared" si="101"/>
        <v>0</v>
      </c>
      <c r="IA16" s="9">
        <f t="shared" si="102"/>
        <v>0</v>
      </c>
      <c r="IB16" s="9">
        <f t="shared" si="103"/>
        <v>85</v>
      </c>
      <c r="IC16" s="9">
        <f t="shared" si="104"/>
        <v>0</v>
      </c>
      <c r="ID16" s="9">
        <f t="shared" si="105"/>
        <v>0</v>
      </c>
      <c r="IE16" s="9">
        <f t="shared" si="106"/>
        <v>0</v>
      </c>
      <c r="IF16" s="9">
        <f t="shared" si="107"/>
        <v>0</v>
      </c>
      <c r="IG16" s="9">
        <f t="shared" si="108"/>
        <v>0</v>
      </c>
      <c r="IH16" s="9">
        <f t="shared" si="109"/>
        <v>0</v>
      </c>
      <c r="II16" s="9">
        <f t="shared" si="110"/>
        <v>0</v>
      </c>
      <c r="IJ16" s="9">
        <f t="shared" si="111"/>
        <v>0</v>
      </c>
      <c r="IK16" s="9">
        <f t="shared" si="112"/>
        <v>0</v>
      </c>
      <c r="IL16" s="9">
        <f t="shared" si="113"/>
        <v>0</v>
      </c>
      <c r="IM16" s="9">
        <f t="shared" si="114"/>
        <v>0</v>
      </c>
      <c r="IN16" s="9">
        <f t="shared" si="115"/>
        <v>0</v>
      </c>
      <c r="IO16" s="9">
        <f t="shared" si="116"/>
        <v>0</v>
      </c>
      <c r="IP16" s="9">
        <f t="shared" si="117"/>
        <v>0</v>
      </c>
      <c r="IQ16" s="9">
        <f t="shared" si="118"/>
        <v>0</v>
      </c>
      <c r="IR16" s="9">
        <f t="shared" si="119"/>
        <v>85</v>
      </c>
      <c r="IS16" s="7"/>
      <c r="IT16" s="7"/>
      <c r="IU16" s="7"/>
      <c r="IV16" s="7"/>
    </row>
    <row r="17" spans="1:256" s="1" customFormat="1" ht="141">
      <c r="A17" s="79">
        <v>7</v>
      </c>
      <c r="B17" s="80">
        <v>30</v>
      </c>
      <c r="C17" s="81" t="s">
        <v>76</v>
      </c>
      <c r="D17" s="82" t="s">
        <v>37</v>
      </c>
      <c r="E17" s="83" t="s">
        <v>31</v>
      </c>
      <c r="F17" s="91" t="s">
        <v>77</v>
      </c>
      <c r="G17" s="81" t="s">
        <v>65</v>
      </c>
      <c r="H17" s="110" t="s">
        <v>66</v>
      </c>
      <c r="I17" s="87" t="s">
        <v>123</v>
      </c>
      <c r="J17" s="90">
        <v>0</v>
      </c>
      <c r="K17" s="104">
        <v>4</v>
      </c>
      <c r="L17" s="113">
        <f>LOOKUP(K17,{1,2,3,4,5,6,7,8,9,10,11,12,13,14,15,16,17,18,19,20,21},{25,22,20,18,16,15,14,13,12,11,10,9,8,7,6,5,4,3,2,1,0})</f>
        <v>18</v>
      </c>
      <c r="M17" s="87">
        <f t="shared" si="0"/>
        <v>18</v>
      </c>
      <c r="N17" s="6" t="e">
        <f>#REF!+#REF!</f>
        <v>#REF!</v>
      </c>
      <c r="O17" s="7"/>
      <c r="P17" s="8"/>
      <c r="Q17" s="7">
        <f t="shared" si="120"/>
        <v>0</v>
      </c>
      <c r="R17" s="7">
        <f t="shared" si="121"/>
        <v>0</v>
      </c>
      <c r="S17" s="7">
        <f t="shared" si="122"/>
        <v>0</v>
      </c>
      <c r="T17" s="7">
        <f t="shared" si="123"/>
        <v>0</v>
      </c>
      <c r="U17" s="7">
        <f t="shared" si="124"/>
        <v>0</v>
      </c>
      <c r="V17" s="7">
        <f t="shared" si="125"/>
        <v>0</v>
      </c>
      <c r="W17" s="7">
        <f t="shared" si="126"/>
        <v>0</v>
      </c>
      <c r="X17" s="7">
        <f t="shared" si="127"/>
        <v>0</v>
      </c>
      <c r="Y17" s="7">
        <f t="shared" si="128"/>
        <v>0</v>
      </c>
      <c r="Z17" s="7">
        <f t="shared" si="129"/>
        <v>0</v>
      </c>
      <c r="AA17" s="7">
        <f t="shared" si="130"/>
        <v>0</v>
      </c>
      <c r="AB17" s="7">
        <f t="shared" si="131"/>
        <v>0</v>
      </c>
      <c r="AC17" s="7">
        <f t="shared" si="132"/>
        <v>0</v>
      </c>
      <c r="AD17" s="7">
        <f t="shared" si="133"/>
        <v>0</v>
      </c>
      <c r="AE17" s="7">
        <f t="shared" si="134"/>
        <v>0</v>
      </c>
      <c r="AF17" s="7">
        <f t="shared" si="135"/>
        <v>0</v>
      </c>
      <c r="AG17" s="7">
        <f t="shared" si="136"/>
        <v>0</v>
      </c>
      <c r="AH17" s="7">
        <f t="shared" si="137"/>
        <v>0</v>
      </c>
      <c r="AI17" s="7">
        <f t="shared" si="138"/>
        <v>0</v>
      </c>
      <c r="AJ17" s="7">
        <f t="shared" si="139"/>
        <v>0</v>
      </c>
      <c r="AK17" s="7">
        <f t="shared" si="140"/>
        <v>0</v>
      </c>
      <c r="AL17" s="7">
        <f t="shared" si="141"/>
        <v>0</v>
      </c>
      <c r="AM17" s="7">
        <f t="shared" si="1"/>
        <v>0</v>
      </c>
      <c r="AN17" s="7">
        <f t="shared" si="2"/>
        <v>0</v>
      </c>
      <c r="AO17" s="7">
        <f t="shared" si="3"/>
        <v>0</v>
      </c>
      <c r="AP17" s="7">
        <f t="shared" si="4"/>
        <v>0</v>
      </c>
      <c r="AQ17" s="7">
        <f t="shared" si="5"/>
        <v>0</v>
      </c>
      <c r="AR17" s="7">
        <f t="shared" si="6"/>
        <v>0</v>
      </c>
      <c r="AS17" s="7">
        <f t="shared" si="7"/>
        <v>0</v>
      </c>
      <c r="AT17" s="7">
        <f t="shared" si="8"/>
        <v>0</v>
      </c>
      <c r="AU17" s="7">
        <f t="shared" si="9"/>
        <v>0</v>
      </c>
      <c r="AV17" s="7">
        <f t="shared" si="10"/>
        <v>0</v>
      </c>
      <c r="AW17" s="7">
        <f t="shared" si="11"/>
        <v>0</v>
      </c>
      <c r="AX17" s="7">
        <f t="shared" si="12"/>
        <v>0</v>
      </c>
      <c r="AY17" s="7">
        <f t="shared" si="13"/>
        <v>0</v>
      </c>
      <c r="AZ17" s="7">
        <f t="shared" si="14"/>
        <v>0</v>
      </c>
      <c r="BA17" s="7">
        <f t="shared" si="15"/>
        <v>0</v>
      </c>
      <c r="BB17" s="7">
        <f t="shared" si="16"/>
        <v>0</v>
      </c>
      <c r="BC17" s="7">
        <f t="shared" si="17"/>
        <v>0</v>
      </c>
      <c r="BD17" s="7">
        <f t="shared" si="18"/>
        <v>0</v>
      </c>
      <c r="BE17" s="7">
        <f t="shared" si="19"/>
        <v>3</v>
      </c>
      <c r="BF17" s="7">
        <f t="shared" si="20"/>
        <v>0</v>
      </c>
      <c r="BG17" s="7">
        <f t="shared" si="21"/>
        <v>0</v>
      </c>
      <c r="BH17" s="7">
        <f t="shared" si="22"/>
        <v>0</v>
      </c>
      <c r="BI17" s="7">
        <f t="shared" si="23"/>
        <v>0</v>
      </c>
      <c r="BJ17" s="7">
        <f t="shared" si="24"/>
        <v>3</v>
      </c>
      <c r="BK17" s="7">
        <f t="shared" si="142"/>
        <v>0</v>
      </c>
      <c r="BL17" s="7">
        <f t="shared" si="143"/>
        <v>0</v>
      </c>
      <c r="BM17" s="7">
        <f t="shared" si="144"/>
        <v>0</v>
      </c>
      <c r="BN17" s="7">
        <f t="shared" si="145"/>
        <v>0</v>
      </c>
      <c r="BO17" s="7">
        <f t="shared" si="146"/>
        <v>0</v>
      </c>
      <c r="BP17" s="7">
        <f t="shared" si="147"/>
        <v>0</v>
      </c>
      <c r="BQ17" s="7">
        <f t="shared" si="148"/>
        <v>0</v>
      </c>
      <c r="BR17" s="7">
        <f t="shared" si="149"/>
        <v>0</v>
      </c>
      <c r="BS17" s="7">
        <f t="shared" si="150"/>
        <v>0</v>
      </c>
      <c r="BT17" s="7">
        <f t="shared" si="151"/>
        <v>0</v>
      </c>
      <c r="BU17" s="7">
        <f t="shared" si="152"/>
        <v>0</v>
      </c>
      <c r="BV17" s="7">
        <f t="shared" si="153"/>
        <v>0</v>
      </c>
      <c r="BW17" s="7">
        <f t="shared" si="154"/>
        <v>0</v>
      </c>
      <c r="BX17" s="7">
        <f t="shared" si="155"/>
        <v>0</v>
      </c>
      <c r="BY17" s="7">
        <f t="shared" si="156"/>
        <v>0</v>
      </c>
      <c r="BZ17" s="7">
        <f t="shared" si="157"/>
        <v>0</v>
      </c>
      <c r="CA17" s="7">
        <f t="shared" si="158"/>
        <v>0</v>
      </c>
      <c r="CB17" s="7">
        <f t="shared" si="159"/>
        <v>0</v>
      </c>
      <c r="CC17" s="7">
        <f t="shared" si="160"/>
        <v>0</v>
      </c>
      <c r="CD17" s="7">
        <f t="shared" si="161"/>
        <v>0</v>
      </c>
      <c r="CE17" s="7">
        <f t="shared" si="162"/>
        <v>0</v>
      </c>
      <c r="CF17" s="7">
        <f t="shared" si="163"/>
        <v>0</v>
      </c>
      <c r="CG17" s="7">
        <f t="shared" si="164"/>
        <v>0</v>
      </c>
      <c r="CH17" s="7">
        <f t="shared" si="165"/>
        <v>0</v>
      </c>
      <c r="CI17" s="7">
        <f t="shared" si="166"/>
        <v>0</v>
      </c>
      <c r="CJ17" s="7">
        <f t="shared" si="167"/>
        <v>0</v>
      </c>
      <c r="CK17" s="7">
        <f t="shared" si="168"/>
        <v>0</v>
      </c>
      <c r="CL17" s="7">
        <f t="shared" si="169"/>
        <v>0</v>
      </c>
      <c r="CM17" s="7">
        <f t="shared" si="170"/>
        <v>0</v>
      </c>
      <c r="CN17" s="7">
        <f t="shared" si="171"/>
        <v>0</v>
      </c>
      <c r="CO17" s="7">
        <f t="shared" si="172"/>
        <v>0</v>
      </c>
      <c r="CP17" s="7">
        <f t="shared" si="173"/>
        <v>0</v>
      </c>
      <c r="CQ17" s="7">
        <f t="shared" si="174"/>
        <v>0</v>
      </c>
      <c r="CR17" s="7">
        <f t="shared" si="175"/>
        <v>0</v>
      </c>
      <c r="CS17" s="7">
        <f t="shared" si="176"/>
        <v>0</v>
      </c>
      <c r="CT17" s="7">
        <f t="shared" si="177"/>
        <v>0</v>
      </c>
      <c r="CU17" s="7">
        <f t="shared" si="178"/>
        <v>0</v>
      </c>
      <c r="CV17" s="7">
        <f t="shared" si="179"/>
        <v>0</v>
      </c>
      <c r="CW17" s="7">
        <f t="shared" si="180"/>
        <v>0</v>
      </c>
      <c r="CX17" s="7">
        <f t="shared" si="181"/>
        <v>0</v>
      </c>
      <c r="CY17" s="7">
        <f t="shared" si="182"/>
        <v>0</v>
      </c>
      <c r="CZ17" s="7">
        <f t="shared" si="183"/>
        <v>0</v>
      </c>
      <c r="DA17" s="7">
        <f t="shared" si="25"/>
        <v>0</v>
      </c>
      <c r="DB17" s="7">
        <f t="shared" si="26"/>
        <v>0</v>
      </c>
      <c r="DC17" s="7">
        <f t="shared" si="27"/>
        <v>0</v>
      </c>
      <c r="DD17" s="7">
        <f t="shared" si="28"/>
        <v>0</v>
      </c>
      <c r="DE17" s="7">
        <f t="shared" si="29"/>
        <v>0</v>
      </c>
      <c r="DF17" s="7">
        <f t="shared" si="30"/>
        <v>0</v>
      </c>
      <c r="DG17" s="7">
        <f t="shared" si="31"/>
        <v>0</v>
      </c>
      <c r="DH17" s="7">
        <f t="shared" si="32"/>
        <v>0</v>
      </c>
      <c r="DI17" s="7">
        <f t="shared" si="33"/>
        <v>0</v>
      </c>
      <c r="DJ17" s="7">
        <f t="shared" si="34"/>
        <v>0</v>
      </c>
      <c r="DK17" s="7">
        <f t="shared" si="35"/>
        <v>0</v>
      </c>
      <c r="DL17" s="7">
        <f t="shared" si="36"/>
        <v>0</v>
      </c>
      <c r="DM17" s="7">
        <f t="shared" si="37"/>
        <v>0</v>
      </c>
      <c r="DN17" s="7">
        <f t="shared" si="38"/>
        <v>0</v>
      </c>
      <c r="DO17" s="7">
        <f t="shared" si="39"/>
        <v>0</v>
      </c>
      <c r="DP17" s="7">
        <f t="shared" si="40"/>
        <v>0</v>
      </c>
      <c r="DQ17" s="7">
        <f t="shared" si="41"/>
        <v>0</v>
      </c>
      <c r="DR17" s="7">
        <f t="shared" si="42"/>
        <v>0</v>
      </c>
      <c r="DS17" s="7">
        <f t="shared" si="43"/>
        <v>23</v>
      </c>
      <c r="DT17" s="7">
        <f t="shared" si="44"/>
        <v>0</v>
      </c>
      <c r="DU17" s="7">
        <f t="shared" si="45"/>
        <v>0</v>
      </c>
      <c r="DV17" s="7">
        <f t="shared" si="46"/>
        <v>0</v>
      </c>
      <c r="DW17" s="7">
        <f t="shared" si="47"/>
        <v>0</v>
      </c>
      <c r="DX17" s="7">
        <f t="shared" si="48"/>
        <v>0</v>
      </c>
      <c r="DY17" s="7">
        <f t="shared" si="49"/>
        <v>0</v>
      </c>
      <c r="DZ17" s="7">
        <f t="shared" si="50"/>
        <v>0</v>
      </c>
      <c r="EA17" s="7">
        <f t="shared" si="51"/>
        <v>0</v>
      </c>
      <c r="EB17" s="7">
        <f t="shared" si="52"/>
        <v>0</v>
      </c>
      <c r="EC17" s="7">
        <f t="shared" si="53"/>
        <v>0</v>
      </c>
      <c r="ED17" s="7">
        <f t="shared" si="54"/>
        <v>0</v>
      </c>
      <c r="EE17" s="7">
        <f t="shared" si="55"/>
        <v>0</v>
      </c>
      <c r="EF17" s="7">
        <f t="shared" si="56"/>
        <v>0</v>
      </c>
      <c r="EG17" s="7">
        <f t="shared" si="57"/>
        <v>0</v>
      </c>
      <c r="EH17" s="7">
        <f t="shared" si="58"/>
        <v>0</v>
      </c>
      <c r="EI17" s="7">
        <f t="shared" si="59"/>
        <v>0</v>
      </c>
      <c r="EJ17" s="7">
        <f t="shared" si="60"/>
        <v>0</v>
      </c>
      <c r="EK17" s="7">
        <f t="shared" si="61"/>
        <v>0</v>
      </c>
      <c r="EL17" s="7">
        <f t="shared" si="62"/>
        <v>0</v>
      </c>
      <c r="EM17" s="7">
        <f t="shared" si="63"/>
        <v>0</v>
      </c>
      <c r="EN17" s="7">
        <f t="shared" si="64"/>
        <v>0</v>
      </c>
      <c r="EO17" s="7">
        <f t="shared" si="65"/>
        <v>0</v>
      </c>
      <c r="EP17" s="7">
        <f t="shared" si="66"/>
        <v>0</v>
      </c>
      <c r="EQ17" s="7">
        <f t="shared" si="67"/>
        <v>0</v>
      </c>
      <c r="ER17" s="7">
        <f t="shared" si="68"/>
        <v>23</v>
      </c>
      <c r="ES17" s="7"/>
      <c r="ET17" s="7" t="str">
        <f t="shared" si="69"/>
        <v>Ноль</v>
      </c>
      <c r="EU17" s="7">
        <f t="shared" si="70"/>
        <v>18</v>
      </c>
      <c r="EV17" s="7"/>
      <c r="EW17" s="7">
        <f t="shared" si="71"/>
        <v>18</v>
      </c>
      <c r="EX17" s="7" t="e">
        <f>IF(M17=#REF!,IF(L17&lt;#REF!,#REF!,FB17),#REF!)</f>
        <v>#REF!</v>
      </c>
      <c r="EY17" s="7" t="e">
        <f>IF(M17=#REF!,IF(L17&lt;#REF!,0,1))</f>
        <v>#REF!</v>
      </c>
      <c r="EZ17" s="7" t="e">
        <f>IF(AND(EW17&gt;=21,EW17&lt;&gt;0),EW17,IF(M17&lt;#REF!,"СТОП",EX17+EY17))</f>
        <v>#REF!</v>
      </c>
      <c r="FA17" s="7"/>
      <c r="FB17" s="7">
        <v>15</v>
      </c>
      <c r="FC17" s="7">
        <v>16</v>
      </c>
      <c r="FD17" s="7"/>
      <c r="FE17" s="9">
        <f t="shared" si="184"/>
        <v>0</v>
      </c>
      <c r="FF17" s="9">
        <f t="shared" si="185"/>
        <v>0</v>
      </c>
      <c r="FG17" s="9">
        <f t="shared" si="186"/>
        <v>0</v>
      </c>
      <c r="FH17" s="9">
        <f t="shared" si="187"/>
        <v>0</v>
      </c>
      <c r="FI17" s="9">
        <f t="shared" si="188"/>
        <v>0</v>
      </c>
      <c r="FJ17" s="9">
        <f t="shared" si="189"/>
        <v>0</v>
      </c>
      <c r="FK17" s="9">
        <f t="shared" si="190"/>
        <v>0</v>
      </c>
      <c r="FL17" s="9">
        <f t="shared" si="191"/>
        <v>0</v>
      </c>
      <c r="FM17" s="9">
        <f t="shared" si="192"/>
        <v>0</v>
      </c>
      <c r="FN17" s="9">
        <f t="shared" si="193"/>
        <v>0</v>
      </c>
      <c r="FO17" s="9">
        <f t="shared" si="194"/>
        <v>0</v>
      </c>
      <c r="FP17" s="9">
        <f t="shared" si="195"/>
        <v>0</v>
      </c>
      <c r="FQ17" s="9">
        <f t="shared" si="196"/>
        <v>0</v>
      </c>
      <c r="FR17" s="9">
        <f t="shared" si="197"/>
        <v>0</v>
      </c>
      <c r="FS17" s="9">
        <f t="shared" si="198"/>
        <v>0</v>
      </c>
      <c r="FT17" s="9">
        <f t="shared" si="199"/>
        <v>0</v>
      </c>
      <c r="FU17" s="9">
        <f t="shared" si="200"/>
        <v>0</v>
      </c>
      <c r="FV17" s="9">
        <f t="shared" si="201"/>
        <v>0</v>
      </c>
      <c r="FW17" s="9">
        <f t="shared" si="202"/>
        <v>0</v>
      </c>
      <c r="FX17" s="9">
        <f t="shared" si="203"/>
        <v>0</v>
      </c>
      <c r="FY17" s="9">
        <f t="shared" si="204"/>
        <v>0</v>
      </c>
      <c r="FZ17" s="9">
        <f t="shared" si="205"/>
        <v>0</v>
      </c>
      <c r="GA17" s="9">
        <f t="shared" si="72"/>
        <v>0</v>
      </c>
      <c r="GB17" s="9">
        <f t="shared" si="73"/>
        <v>0</v>
      </c>
      <c r="GC17" s="9">
        <f t="shared" si="74"/>
        <v>0</v>
      </c>
      <c r="GD17" s="9">
        <f t="shared" si="75"/>
        <v>0</v>
      </c>
      <c r="GE17" s="9">
        <f t="shared" si="76"/>
        <v>0</v>
      </c>
      <c r="GF17" s="9">
        <f t="shared" si="77"/>
        <v>0</v>
      </c>
      <c r="GG17" s="9">
        <f t="shared" si="78"/>
        <v>0</v>
      </c>
      <c r="GH17" s="9">
        <f t="shared" si="79"/>
        <v>0</v>
      </c>
      <c r="GI17" s="9">
        <f t="shared" si="80"/>
        <v>0</v>
      </c>
      <c r="GJ17" s="9">
        <f t="shared" si="81"/>
        <v>0</v>
      </c>
      <c r="GK17" s="9">
        <f t="shared" si="82"/>
        <v>0</v>
      </c>
      <c r="GL17" s="9">
        <f t="shared" si="83"/>
        <v>0</v>
      </c>
      <c r="GM17" s="9">
        <f t="shared" si="84"/>
        <v>0</v>
      </c>
      <c r="GN17" s="9">
        <f t="shared" si="85"/>
        <v>0</v>
      </c>
      <c r="GO17" s="9">
        <f t="shared" si="86"/>
        <v>0</v>
      </c>
      <c r="GP17" s="9">
        <f t="shared" si="87"/>
        <v>0</v>
      </c>
      <c r="GQ17" s="9">
        <f t="shared" si="88"/>
        <v>0</v>
      </c>
      <c r="GR17" s="9">
        <f t="shared" si="89"/>
        <v>0</v>
      </c>
      <c r="GS17" s="9">
        <f t="shared" si="90"/>
        <v>3</v>
      </c>
      <c r="GT17" s="9">
        <f t="shared" si="91"/>
        <v>0</v>
      </c>
      <c r="GU17" s="9">
        <f t="shared" si="92"/>
        <v>0</v>
      </c>
      <c r="GV17" s="9">
        <f t="shared" si="93"/>
        <v>0</v>
      </c>
      <c r="GW17" s="9">
        <f t="shared" si="94"/>
        <v>0</v>
      </c>
      <c r="GX17" s="9">
        <f t="shared" si="95"/>
        <v>3</v>
      </c>
      <c r="GY17" s="9">
        <f t="shared" si="206"/>
        <v>0</v>
      </c>
      <c r="GZ17" s="9">
        <f t="shared" si="207"/>
        <v>0</v>
      </c>
      <c r="HA17" s="9">
        <f t="shared" si="208"/>
        <v>0</v>
      </c>
      <c r="HB17" s="9">
        <f t="shared" si="209"/>
        <v>0</v>
      </c>
      <c r="HC17" s="9">
        <f t="shared" si="210"/>
        <v>0</v>
      </c>
      <c r="HD17" s="9">
        <f t="shared" si="211"/>
        <v>0</v>
      </c>
      <c r="HE17" s="9">
        <f t="shared" si="212"/>
        <v>0</v>
      </c>
      <c r="HF17" s="9">
        <f t="shared" si="213"/>
        <v>0</v>
      </c>
      <c r="HG17" s="9">
        <f t="shared" si="214"/>
        <v>0</v>
      </c>
      <c r="HH17" s="9">
        <f t="shared" si="215"/>
        <v>0</v>
      </c>
      <c r="HI17" s="9">
        <f t="shared" si="216"/>
        <v>0</v>
      </c>
      <c r="HJ17" s="9">
        <f t="shared" si="217"/>
        <v>0</v>
      </c>
      <c r="HK17" s="9">
        <f t="shared" si="218"/>
        <v>0</v>
      </c>
      <c r="HL17" s="9">
        <f t="shared" si="219"/>
        <v>0</v>
      </c>
      <c r="HM17" s="9">
        <f t="shared" si="220"/>
        <v>0</v>
      </c>
      <c r="HN17" s="9">
        <f t="shared" si="221"/>
        <v>0</v>
      </c>
      <c r="HO17" s="9">
        <f t="shared" si="222"/>
        <v>0</v>
      </c>
      <c r="HP17" s="9">
        <f t="shared" si="223"/>
        <v>0</v>
      </c>
      <c r="HQ17" s="9">
        <f t="shared" si="224"/>
        <v>0</v>
      </c>
      <c r="HR17" s="9">
        <f t="shared" si="225"/>
        <v>0</v>
      </c>
      <c r="HS17" s="9">
        <f t="shared" si="226"/>
        <v>0</v>
      </c>
      <c r="HT17" s="9">
        <f t="shared" si="227"/>
        <v>0</v>
      </c>
      <c r="HU17" s="9">
        <f t="shared" si="96"/>
        <v>0</v>
      </c>
      <c r="HV17" s="9">
        <f t="shared" si="97"/>
        <v>0</v>
      </c>
      <c r="HW17" s="9">
        <f t="shared" si="98"/>
        <v>0</v>
      </c>
      <c r="HX17" s="9">
        <f t="shared" si="99"/>
        <v>0</v>
      </c>
      <c r="HY17" s="9">
        <f t="shared" si="100"/>
        <v>0</v>
      </c>
      <c r="HZ17" s="9">
        <f t="shared" si="101"/>
        <v>0</v>
      </c>
      <c r="IA17" s="9">
        <f t="shared" si="102"/>
        <v>0</v>
      </c>
      <c r="IB17" s="9">
        <f t="shared" si="103"/>
        <v>0</v>
      </c>
      <c r="IC17" s="9">
        <f t="shared" si="104"/>
        <v>0</v>
      </c>
      <c r="ID17" s="9">
        <f t="shared" si="105"/>
        <v>0</v>
      </c>
      <c r="IE17" s="9">
        <f t="shared" si="106"/>
        <v>0</v>
      </c>
      <c r="IF17" s="9">
        <f t="shared" si="107"/>
        <v>0</v>
      </c>
      <c r="IG17" s="9">
        <f t="shared" si="108"/>
        <v>0</v>
      </c>
      <c r="IH17" s="9">
        <f t="shared" si="109"/>
        <v>0</v>
      </c>
      <c r="II17" s="9">
        <f t="shared" si="110"/>
        <v>0</v>
      </c>
      <c r="IJ17" s="9">
        <f t="shared" si="111"/>
        <v>0</v>
      </c>
      <c r="IK17" s="9">
        <f t="shared" si="112"/>
        <v>0</v>
      </c>
      <c r="IL17" s="9">
        <f t="shared" si="113"/>
        <v>0</v>
      </c>
      <c r="IM17" s="9">
        <f t="shared" si="114"/>
        <v>58</v>
      </c>
      <c r="IN17" s="9">
        <f t="shared" si="115"/>
        <v>0</v>
      </c>
      <c r="IO17" s="9">
        <f t="shared" si="116"/>
        <v>0</v>
      </c>
      <c r="IP17" s="9">
        <f t="shared" si="117"/>
        <v>0</v>
      </c>
      <c r="IQ17" s="9">
        <f t="shared" si="118"/>
        <v>0</v>
      </c>
      <c r="IR17" s="9">
        <f t="shared" si="119"/>
        <v>58</v>
      </c>
      <c r="IS17" s="7"/>
      <c r="IT17" s="7"/>
      <c r="IU17" s="7"/>
      <c r="IV17" s="7"/>
    </row>
    <row r="18" spans="1:256" s="1" customFormat="1" ht="70.5">
      <c r="A18" s="79">
        <v>8</v>
      </c>
      <c r="B18" s="80">
        <v>555</v>
      </c>
      <c r="C18" s="81" t="s">
        <v>38</v>
      </c>
      <c r="D18" s="80" t="s">
        <v>30</v>
      </c>
      <c r="E18" s="83" t="s">
        <v>86</v>
      </c>
      <c r="F18" s="91" t="s">
        <v>64</v>
      </c>
      <c r="G18" s="81" t="s">
        <v>65</v>
      </c>
      <c r="H18" s="110" t="s">
        <v>62</v>
      </c>
      <c r="I18" s="87" t="s">
        <v>1</v>
      </c>
      <c r="J18" s="90">
        <v>0</v>
      </c>
      <c r="K18" s="104">
        <v>5</v>
      </c>
      <c r="L18" s="113">
        <f>LOOKUP(K18,{1,2,3,4,5,6,7,8,9,10,11,12,13,14,15,16,17,18,19,20,21},{25,22,20,18,16,15,14,13,12,11,10,9,8,7,6,5,4,3,2,1,0})</f>
        <v>16</v>
      </c>
      <c r="M18" s="87">
        <f t="shared" si="0"/>
        <v>16</v>
      </c>
      <c r="N18" s="6" t="e">
        <f>#REF!+#REF!</f>
        <v>#REF!</v>
      </c>
      <c r="O18" s="7"/>
      <c r="P18" s="8"/>
      <c r="Q18" s="7">
        <f t="shared" si="120"/>
        <v>0</v>
      </c>
      <c r="R18" s="7">
        <f t="shared" si="121"/>
        <v>0</v>
      </c>
      <c r="S18" s="7">
        <f t="shared" si="122"/>
        <v>0</v>
      </c>
      <c r="T18" s="7">
        <f t="shared" si="123"/>
        <v>0</v>
      </c>
      <c r="U18" s="7">
        <f t="shared" si="124"/>
        <v>0</v>
      </c>
      <c r="V18" s="7">
        <f t="shared" si="125"/>
        <v>0</v>
      </c>
      <c r="W18" s="7">
        <f t="shared" si="126"/>
        <v>0</v>
      </c>
      <c r="X18" s="7">
        <f t="shared" si="127"/>
        <v>0</v>
      </c>
      <c r="Y18" s="7">
        <f t="shared" si="128"/>
        <v>0</v>
      </c>
      <c r="Z18" s="7">
        <f t="shared" si="129"/>
        <v>0</v>
      </c>
      <c r="AA18" s="7">
        <f t="shared" si="130"/>
        <v>0</v>
      </c>
      <c r="AB18" s="7">
        <f t="shared" si="131"/>
        <v>0</v>
      </c>
      <c r="AC18" s="7">
        <f t="shared" si="132"/>
        <v>0</v>
      </c>
      <c r="AD18" s="7">
        <f t="shared" si="133"/>
        <v>0</v>
      </c>
      <c r="AE18" s="7">
        <f t="shared" si="134"/>
        <v>0</v>
      </c>
      <c r="AF18" s="7">
        <f t="shared" si="135"/>
        <v>0</v>
      </c>
      <c r="AG18" s="7">
        <f t="shared" si="136"/>
        <v>0</v>
      </c>
      <c r="AH18" s="7">
        <f t="shared" si="137"/>
        <v>0</v>
      </c>
      <c r="AI18" s="7">
        <f t="shared" si="138"/>
        <v>0</v>
      </c>
      <c r="AJ18" s="7">
        <f t="shared" si="139"/>
        <v>0</v>
      </c>
      <c r="AK18" s="7">
        <f t="shared" si="140"/>
        <v>0</v>
      </c>
      <c r="AL18" s="7">
        <f t="shared" si="141"/>
        <v>0</v>
      </c>
      <c r="AM18" s="7">
        <f t="shared" si="1"/>
        <v>0</v>
      </c>
      <c r="AN18" s="7">
        <f t="shared" si="2"/>
        <v>0</v>
      </c>
      <c r="AO18" s="7">
        <f t="shared" si="3"/>
        <v>0</v>
      </c>
      <c r="AP18" s="7">
        <f t="shared" si="4"/>
        <v>0</v>
      </c>
      <c r="AQ18" s="7">
        <f t="shared" si="5"/>
        <v>0</v>
      </c>
      <c r="AR18" s="7">
        <f t="shared" si="6"/>
        <v>0</v>
      </c>
      <c r="AS18" s="7">
        <f t="shared" si="7"/>
        <v>0</v>
      </c>
      <c r="AT18" s="7">
        <f t="shared" si="8"/>
        <v>0</v>
      </c>
      <c r="AU18" s="7">
        <f t="shared" si="9"/>
        <v>0</v>
      </c>
      <c r="AV18" s="7">
        <f t="shared" si="10"/>
        <v>0</v>
      </c>
      <c r="AW18" s="7">
        <f t="shared" si="11"/>
        <v>0</v>
      </c>
      <c r="AX18" s="7">
        <f t="shared" si="12"/>
        <v>0</v>
      </c>
      <c r="AY18" s="7">
        <f t="shared" si="13"/>
        <v>0</v>
      </c>
      <c r="AZ18" s="7">
        <f t="shared" si="14"/>
        <v>0</v>
      </c>
      <c r="BA18" s="7">
        <f t="shared" si="15"/>
        <v>0</v>
      </c>
      <c r="BB18" s="7">
        <f t="shared" si="16"/>
        <v>0</v>
      </c>
      <c r="BC18" s="7">
        <f t="shared" si="17"/>
        <v>5</v>
      </c>
      <c r="BD18" s="7">
        <f t="shared" si="18"/>
        <v>0</v>
      </c>
      <c r="BE18" s="7">
        <f t="shared" si="19"/>
        <v>0</v>
      </c>
      <c r="BF18" s="7">
        <f t="shared" si="20"/>
        <v>0</v>
      </c>
      <c r="BG18" s="7">
        <f t="shared" si="21"/>
        <v>0</v>
      </c>
      <c r="BH18" s="7">
        <f t="shared" si="22"/>
        <v>0</v>
      </c>
      <c r="BI18" s="7">
        <f t="shared" si="23"/>
        <v>0</v>
      </c>
      <c r="BJ18" s="7">
        <f t="shared" si="24"/>
        <v>5</v>
      </c>
      <c r="BK18" s="7">
        <f t="shared" si="142"/>
        <v>0</v>
      </c>
      <c r="BL18" s="7">
        <f t="shared" si="143"/>
        <v>0</v>
      </c>
      <c r="BM18" s="7">
        <f t="shared" si="144"/>
        <v>0</v>
      </c>
      <c r="BN18" s="7">
        <f t="shared" si="145"/>
        <v>0</v>
      </c>
      <c r="BO18" s="7">
        <f t="shared" si="146"/>
        <v>0</v>
      </c>
      <c r="BP18" s="7">
        <f t="shared" si="147"/>
        <v>0</v>
      </c>
      <c r="BQ18" s="7">
        <f t="shared" si="148"/>
        <v>0</v>
      </c>
      <c r="BR18" s="7">
        <f t="shared" si="149"/>
        <v>0</v>
      </c>
      <c r="BS18" s="7">
        <f t="shared" si="150"/>
        <v>0</v>
      </c>
      <c r="BT18" s="7">
        <f t="shared" si="151"/>
        <v>0</v>
      </c>
      <c r="BU18" s="7">
        <f t="shared" si="152"/>
        <v>0</v>
      </c>
      <c r="BV18" s="7">
        <f t="shared" si="153"/>
        <v>0</v>
      </c>
      <c r="BW18" s="7">
        <f t="shared" si="154"/>
        <v>0</v>
      </c>
      <c r="BX18" s="7">
        <f t="shared" si="155"/>
        <v>0</v>
      </c>
      <c r="BY18" s="7">
        <f t="shared" si="156"/>
        <v>0</v>
      </c>
      <c r="BZ18" s="7">
        <f t="shared" si="157"/>
        <v>0</v>
      </c>
      <c r="CA18" s="7">
        <f t="shared" si="158"/>
        <v>0</v>
      </c>
      <c r="CB18" s="7">
        <f t="shared" si="159"/>
        <v>0</v>
      </c>
      <c r="CC18" s="7">
        <f t="shared" si="160"/>
        <v>0</v>
      </c>
      <c r="CD18" s="7">
        <f t="shared" si="161"/>
        <v>0</v>
      </c>
      <c r="CE18" s="7">
        <f t="shared" si="162"/>
        <v>0</v>
      </c>
      <c r="CF18" s="7">
        <f t="shared" si="163"/>
        <v>0</v>
      </c>
      <c r="CG18" s="7">
        <f t="shared" si="164"/>
        <v>0</v>
      </c>
      <c r="CH18" s="7">
        <f t="shared" si="165"/>
        <v>0</v>
      </c>
      <c r="CI18" s="7">
        <f t="shared" si="166"/>
        <v>0</v>
      </c>
      <c r="CJ18" s="7">
        <f t="shared" si="167"/>
        <v>0</v>
      </c>
      <c r="CK18" s="7">
        <f t="shared" si="168"/>
        <v>0</v>
      </c>
      <c r="CL18" s="7">
        <f t="shared" si="169"/>
        <v>0</v>
      </c>
      <c r="CM18" s="7">
        <f t="shared" si="170"/>
        <v>0</v>
      </c>
      <c r="CN18" s="7">
        <f t="shared" si="171"/>
        <v>0</v>
      </c>
      <c r="CO18" s="7">
        <f t="shared" si="172"/>
        <v>0</v>
      </c>
      <c r="CP18" s="7">
        <f t="shared" si="173"/>
        <v>0</v>
      </c>
      <c r="CQ18" s="7">
        <f t="shared" si="174"/>
        <v>0</v>
      </c>
      <c r="CR18" s="7">
        <f t="shared" si="175"/>
        <v>0</v>
      </c>
      <c r="CS18" s="7">
        <f t="shared" si="176"/>
        <v>0</v>
      </c>
      <c r="CT18" s="7">
        <f t="shared" si="177"/>
        <v>0</v>
      </c>
      <c r="CU18" s="7">
        <f t="shared" si="178"/>
        <v>0</v>
      </c>
      <c r="CV18" s="7">
        <f t="shared" si="179"/>
        <v>0</v>
      </c>
      <c r="CW18" s="7">
        <f t="shared" si="180"/>
        <v>0</v>
      </c>
      <c r="CX18" s="7">
        <f t="shared" si="181"/>
        <v>0</v>
      </c>
      <c r="CY18" s="7">
        <f t="shared" si="182"/>
        <v>0</v>
      </c>
      <c r="CZ18" s="7">
        <f t="shared" si="183"/>
        <v>0</v>
      </c>
      <c r="DA18" s="7">
        <f t="shared" si="25"/>
        <v>0</v>
      </c>
      <c r="DB18" s="7">
        <f t="shared" si="26"/>
        <v>0</v>
      </c>
      <c r="DC18" s="7">
        <f t="shared" si="27"/>
        <v>0</v>
      </c>
      <c r="DD18" s="7">
        <f t="shared" si="28"/>
        <v>0</v>
      </c>
      <c r="DE18" s="7">
        <f t="shared" si="29"/>
        <v>0</v>
      </c>
      <c r="DF18" s="7">
        <f t="shared" si="30"/>
        <v>0</v>
      </c>
      <c r="DG18" s="7">
        <f t="shared" si="31"/>
        <v>0</v>
      </c>
      <c r="DH18" s="7">
        <f t="shared" si="32"/>
        <v>0</v>
      </c>
      <c r="DI18" s="7">
        <f t="shared" si="33"/>
        <v>0</v>
      </c>
      <c r="DJ18" s="7">
        <f t="shared" si="34"/>
        <v>0</v>
      </c>
      <c r="DK18" s="7">
        <f t="shared" si="35"/>
        <v>0</v>
      </c>
      <c r="DL18" s="7">
        <f t="shared" si="36"/>
        <v>0</v>
      </c>
      <c r="DM18" s="7">
        <f t="shared" si="37"/>
        <v>0</v>
      </c>
      <c r="DN18" s="7">
        <f t="shared" si="38"/>
        <v>0</v>
      </c>
      <c r="DO18" s="7">
        <f t="shared" si="39"/>
        <v>0</v>
      </c>
      <c r="DP18" s="7">
        <f t="shared" si="40"/>
        <v>0</v>
      </c>
      <c r="DQ18" s="7">
        <f t="shared" si="41"/>
        <v>25</v>
      </c>
      <c r="DR18" s="7">
        <f t="shared" si="42"/>
        <v>0</v>
      </c>
      <c r="DS18" s="7">
        <f t="shared" si="43"/>
        <v>0</v>
      </c>
      <c r="DT18" s="7">
        <f t="shared" si="44"/>
        <v>0</v>
      </c>
      <c r="DU18" s="7">
        <f t="shared" si="45"/>
        <v>0</v>
      </c>
      <c r="DV18" s="7">
        <f t="shared" si="46"/>
        <v>0</v>
      </c>
      <c r="DW18" s="7">
        <f t="shared" si="47"/>
        <v>0</v>
      </c>
      <c r="DX18" s="7">
        <f t="shared" si="48"/>
        <v>0</v>
      </c>
      <c r="DY18" s="7">
        <f t="shared" si="49"/>
        <v>0</v>
      </c>
      <c r="DZ18" s="7">
        <f t="shared" si="50"/>
        <v>0</v>
      </c>
      <c r="EA18" s="7">
        <f t="shared" si="51"/>
        <v>0</v>
      </c>
      <c r="EB18" s="7">
        <f t="shared" si="52"/>
        <v>0</v>
      </c>
      <c r="EC18" s="7">
        <f t="shared" si="53"/>
        <v>0</v>
      </c>
      <c r="ED18" s="7">
        <f t="shared" si="54"/>
        <v>0</v>
      </c>
      <c r="EE18" s="7">
        <f t="shared" si="55"/>
        <v>0</v>
      </c>
      <c r="EF18" s="7">
        <f t="shared" si="56"/>
        <v>0</v>
      </c>
      <c r="EG18" s="7">
        <f t="shared" si="57"/>
        <v>0</v>
      </c>
      <c r="EH18" s="7">
        <f t="shared" si="58"/>
        <v>0</v>
      </c>
      <c r="EI18" s="7">
        <f t="shared" si="59"/>
        <v>0</v>
      </c>
      <c r="EJ18" s="7">
        <f t="shared" si="60"/>
        <v>0</v>
      </c>
      <c r="EK18" s="7">
        <f t="shared" si="61"/>
        <v>0</v>
      </c>
      <c r="EL18" s="7">
        <f t="shared" si="62"/>
        <v>0</v>
      </c>
      <c r="EM18" s="7">
        <f t="shared" si="63"/>
        <v>0</v>
      </c>
      <c r="EN18" s="7">
        <f t="shared" si="64"/>
        <v>0</v>
      </c>
      <c r="EO18" s="7">
        <f t="shared" si="65"/>
        <v>0</v>
      </c>
      <c r="EP18" s="7">
        <f t="shared" si="66"/>
        <v>0</v>
      </c>
      <c r="EQ18" s="7">
        <f t="shared" si="67"/>
        <v>0</v>
      </c>
      <c r="ER18" s="7">
        <f t="shared" si="68"/>
        <v>25</v>
      </c>
      <c r="ES18" s="7"/>
      <c r="ET18" s="7" t="str">
        <f t="shared" si="69"/>
        <v>Ноль</v>
      </c>
      <c r="EU18" s="7">
        <f t="shared" si="70"/>
        <v>16</v>
      </c>
      <c r="EV18" s="7"/>
      <c r="EW18" s="7">
        <f t="shared" si="71"/>
        <v>16</v>
      </c>
      <c r="EX18" s="7" t="e">
        <f>IF(M18=#REF!,IF(L18&lt;#REF!,#REF!,FB18),#REF!)</f>
        <v>#REF!</v>
      </c>
      <c r="EY18" s="7" t="e">
        <f>IF(M18=#REF!,IF(L18&lt;#REF!,0,1))</f>
        <v>#REF!</v>
      </c>
      <c r="EZ18" s="7" t="e">
        <f>IF(AND(EW18&gt;=21,EW18&lt;&gt;0),EW18,IF(M18&lt;#REF!,"СТОП",EX18+EY18))</f>
        <v>#REF!</v>
      </c>
      <c r="FA18" s="7"/>
      <c r="FB18" s="7">
        <v>15</v>
      </c>
      <c r="FC18" s="7">
        <v>16</v>
      </c>
      <c r="FD18" s="7"/>
      <c r="FE18" s="9">
        <f t="shared" si="184"/>
        <v>0</v>
      </c>
      <c r="FF18" s="9">
        <f t="shared" si="185"/>
        <v>0</v>
      </c>
      <c r="FG18" s="9">
        <f t="shared" si="186"/>
        <v>0</v>
      </c>
      <c r="FH18" s="9">
        <f t="shared" si="187"/>
        <v>0</v>
      </c>
      <c r="FI18" s="9">
        <f t="shared" si="188"/>
        <v>0</v>
      </c>
      <c r="FJ18" s="9">
        <f t="shared" si="189"/>
        <v>0</v>
      </c>
      <c r="FK18" s="9">
        <f t="shared" si="190"/>
        <v>0</v>
      </c>
      <c r="FL18" s="9">
        <f t="shared" si="191"/>
        <v>0</v>
      </c>
      <c r="FM18" s="9">
        <f t="shared" si="192"/>
        <v>0</v>
      </c>
      <c r="FN18" s="9">
        <f t="shared" si="193"/>
        <v>0</v>
      </c>
      <c r="FO18" s="9">
        <f t="shared" si="194"/>
        <v>0</v>
      </c>
      <c r="FP18" s="9">
        <f t="shared" si="195"/>
        <v>0</v>
      </c>
      <c r="FQ18" s="9">
        <f t="shared" si="196"/>
        <v>0</v>
      </c>
      <c r="FR18" s="9">
        <f t="shared" si="197"/>
        <v>0</v>
      </c>
      <c r="FS18" s="9">
        <f t="shared" si="198"/>
        <v>0</v>
      </c>
      <c r="FT18" s="9">
        <f t="shared" si="199"/>
        <v>0</v>
      </c>
      <c r="FU18" s="9">
        <f t="shared" si="200"/>
        <v>0</v>
      </c>
      <c r="FV18" s="9">
        <f t="shared" si="201"/>
        <v>0</v>
      </c>
      <c r="FW18" s="9">
        <f t="shared" si="202"/>
        <v>0</v>
      </c>
      <c r="FX18" s="9">
        <f t="shared" si="203"/>
        <v>0</v>
      </c>
      <c r="FY18" s="9">
        <f t="shared" si="204"/>
        <v>0</v>
      </c>
      <c r="FZ18" s="9">
        <f t="shared" si="205"/>
        <v>0</v>
      </c>
      <c r="GA18" s="9">
        <f t="shared" si="72"/>
        <v>0</v>
      </c>
      <c r="GB18" s="9">
        <f t="shared" si="73"/>
        <v>0</v>
      </c>
      <c r="GC18" s="9">
        <f t="shared" si="74"/>
        <v>0</v>
      </c>
      <c r="GD18" s="9">
        <f t="shared" si="75"/>
        <v>0</v>
      </c>
      <c r="GE18" s="9">
        <f t="shared" si="76"/>
        <v>0</v>
      </c>
      <c r="GF18" s="9">
        <f t="shared" si="77"/>
        <v>0</v>
      </c>
      <c r="GG18" s="9">
        <f t="shared" si="78"/>
        <v>0</v>
      </c>
      <c r="GH18" s="9">
        <f t="shared" si="79"/>
        <v>0</v>
      </c>
      <c r="GI18" s="9">
        <f t="shared" si="80"/>
        <v>0</v>
      </c>
      <c r="GJ18" s="9">
        <f t="shared" si="81"/>
        <v>0</v>
      </c>
      <c r="GK18" s="9">
        <f t="shared" si="82"/>
        <v>0</v>
      </c>
      <c r="GL18" s="9">
        <f t="shared" si="83"/>
        <v>0</v>
      </c>
      <c r="GM18" s="9">
        <f t="shared" si="84"/>
        <v>0</v>
      </c>
      <c r="GN18" s="9">
        <f t="shared" si="85"/>
        <v>0</v>
      </c>
      <c r="GO18" s="9">
        <f t="shared" si="86"/>
        <v>0</v>
      </c>
      <c r="GP18" s="9">
        <f t="shared" si="87"/>
        <v>0</v>
      </c>
      <c r="GQ18" s="9">
        <f t="shared" si="88"/>
        <v>5</v>
      </c>
      <c r="GR18" s="9">
        <f t="shared" si="89"/>
        <v>0</v>
      </c>
      <c r="GS18" s="9">
        <f t="shared" si="90"/>
        <v>0</v>
      </c>
      <c r="GT18" s="9">
        <f t="shared" si="91"/>
        <v>0</v>
      </c>
      <c r="GU18" s="9">
        <f t="shared" si="92"/>
        <v>0</v>
      </c>
      <c r="GV18" s="9">
        <f t="shared" si="93"/>
        <v>0</v>
      </c>
      <c r="GW18" s="9">
        <f t="shared" si="94"/>
        <v>0</v>
      </c>
      <c r="GX18" s="9">
        <f t="shared" si="95"/>
        <v>5</v>
      </c>
      <c r="GY18" s="9">
        <f t="shared" si="206"/>
        <v>0</v>
      </c>
      <c r="GZ18" s="9">
        <f t="shared" si="207"/>
        <v>0</v>
      </c>
      <c r="HA18" s="9">
        <f t="shared" si="208"/>
        <v>0</v>
      </c>
      <c r="HB18" s="9">
        <f t="shared" si="209"/>
        <v>0</v>
      </c>
      <c r="HC18" s="9">
        <f t="shared" si="210"/>
        <v>0</v>
      </c>
      <c r="HD18" s="9">
        <f t="shared" si="211"/>
        <v>0</v>
      </c>
      <c r="HE18" s="9">
        <f t="shared" si="212"/>
        <v>0</v>
      </c>
      <c r="HF18" s="9">
        <f t="shared" si="213"/>
        <v>0</v>
      </c>
      <c r="HG18" s="9">
        <f t="shared" si="214"/>
        <v>0</v>
      </c>
      <c r="HH18" s="9">
        <f t="shared" si="215"/>
        <v>0</v>
      </c>
      <c r="HI18" s="9">
        <f t="shared" si="216"/>
        <v>0</v>
      </c>
      <c r="HJ18" s="9">
        <f t="shared" si="217"/>
        <v>0</v>
      </c>
      <c r="HK18" s="9">
        <f t="shared" si="218"/>
        <v>0</v>
      </c>
      <c r="HL18" s="9">
        <f t="shared" si="219"/>
        <v>0</v>
      </c>
      <c r="HM18" s="9">
        <f t="shared" si="220"/>
        <v>0</v>
      </c>
      <c r="HN18" s="9">
        <f t="shared" si="221"/>
        <v>0</v>
      </c>
      <c r="HO18" s="9">
        <f t="shared" si="222"/>
        <v>0</v>
      </c>
      <c r="HP18" s="9">
        <f t="shared" si="223"/>
        <v>0</v>
      </c>
      <c r="HQ18" s="9">
        <f t="shared" si="224"/>
        <v>0</v>
      </c>
      <c r="HR18" s="9">
        <f t="shared" si="225"/>
        <v>0</v>
      </c>
      <c r="HS18" s="9">
        <f t="shared" si="226"/>
        <v>0</v>
      </c>
      <c r="HT18" s="9">
        <f t="shared" si="227"/>
        <v>0</v>
      </c>
      <c r="HU18" s="9">
        <f t="shared" si="96"/>
        <v>0</v>
      </c>
      <c r="HV18" s="9">
        <f t="shared" si="97"/>
        <v>0</v>
      </c>
      <c r="HW18" s="9">
        <f t="shared" si="98"/>
        <v>0</v>
      </c>
      <c r="HX18" s="9">
        <f t="shared" si="99"/>
        <v>0</v>
      </c>
      <c r="HY18" s="9">
        <f t="shared" si="100"/>
        <v>0</v>
      </c>
      <c r="HZ18" s="9">
        <f t="shared" si="101"/>
        <v>0</v>
      </c>
      <c r="IA18" s="9">
        <f t="shared" si="102"/>
        <v>0</v>
      </c>
      <c r="IB18" s="9">
        <f t="shared" si="103"/>
        <v>0</v>
      </c>
      <c r="IC18" s="9">
        <f t="shared" si="104"/>
        <v>0</v>
      </c>
      <c r="ID18" s="9">
        <f t="shared" si="105"/>
        <v>0</v>
      </c>
      <c r="IE18" s="9">
        <f t="shared" si="106"/>
        <v>0</v>
      </c>
      <c r="IF18" s="9">
        <f t="shared" si="107"/>
        <v>0</v>
      </c>
      <c r="IG18" s="9">
        <f t="shared" si="108"/>
        <v>0</v>
      </c>
      <c r="IH18" s="9">
        <f t="shared" si="109"/>
        <v>0</v>
      </c>
      <c r="II18" s="9">
        <f t="shared" si="110"/>
        <v>0</v>
      </c>
      <c r="IJ18" s="9">
        <f t="shared" si="111"/>
        <v>0</v>
      </c>
      <c r="IK18" s="9">
        <f t="shared" si="112"/>
        <v>63</v>
      </c>
      <c r="IL18" s="9">
        <f t="shared" si="113"/>
        <v>0</v>
      </c>
      <c r="IM18" s="9">
        <f t="shared" si="114"/>
        <v>0</v>
      </c>
      <c r="IN18" s="9">
        <f t="shared" si="115"/>
        <v>0</v>
      </c>
      <c r="IO18" s="9">
        <f t="shared" si="116"/>
        <v>0</v>
      </c>
      <c r="IP18" s="9">
        <f t="shared" si="117"/>
        <v>0</v>
      </c>
      <c r="IQ18" s="9">
        <f t="shared" si="118"/>
        <v>0</v>
      </c>
      <c r="IR18" s="9">
        <f t="shared" si="119"/>
        <v>63</v>
      </c>
      <c r="IS18" s="7"/>
      <c r="IT18" s="7"/>
      <c r="IU18" s="7"/>
      <c r="IV18" s="7"/>
    </row>
    <row r="19" spans="1:256" s="1" customFormat="1" ht="70.5">
      <c r="A19" s="79">
        <v>9</v>
      </c>
      <c r="B19" s="80">
        <v>477</v>
      </c>
      <c r="C19" s="81" t="s">
        <v>97</v>
      </c>
      <c r="D19" s="80" t="s">
        <v>30</v>
      </c>
      <c r="E19" s="83" t="s">
        <v>86</v>
      </c>
      <c r="F19" s="91" t="s">
        <v>88</v>
      </c>
      <c r="G19" s="81" t="s">
        <v>112</v>
      </c>
      <c r="H19" s="110" t="s">
        <v>41</v>
      </c>
      <c r="I19" s="87" t="s">
        <v>1</v>
      </c>
      <c r="J19" s="90">
        <v>0</v>
      </c>
      <c r="K19" s="104">
        <v>6</v>
      </c>
      <c r="L19" s="113">
        <f>LOOKUP(K19,{1,2,3,4,5,6,7,8,9,10,11,12,13,14,15,16,17,18,19,20,21},{25,22,20,18,16,15,14,13,12,11,10,9,8,7,6,5,4,3,2,1,0})</f>
        <v>15</v>
      </c>
      <c r="M19" s="87">
        <f t="shared" si="0"/>
        <v>15</v>
      </c>
      <c r="N19" s="6" t="e">
        <f>#REF!+#REF!</f>
        <v>#REF!</v>
      </c>
      <c r="O19" s="7"/>
      <c r="P19" s="8"/>
      <c r="Q19" s="7">
        <f t="shared" si="120"/>
        <v>0</v>
      </c>
      <c r="R19" s="7">
        <f t="shared" si="121"/>
        <v>0</v>
      </c>
      <c r="S19" s="7">
        <f t="shared" si="122"/>
        <v>0</v>
      </c>
      <c r="T19" s="7">
        <f t="shared" si="123"/>
        <v>0</v>
      </c>
      <c r="U19" s="7">
        <f t="shared" si="124"/>
        <v>0</v>
      </c>
      <c r="V19" s="7">
        <f t="shared" si="125"/>
        <v>0</v>
      </c>
      <c r="W19" s="7">
        <f t="shared" si="126"/>
        <v>0</v>
      </c>
      <c r="X19" s="7">
        <f t="shared" si="127"/>
        <v>0</v>
      </c>
      <c r="Y19" s="7">
        <f t="shared" si="128"/>
        <v>0</v>
      </c>
      <c r="Z19" s="7">
        <f t="shared" si="129"/>
        <v>0</v>
      </c>
      <c r="AA19" s="7">
        <f t="shared" si="130"/>
        <v>0</v>
      </c>
      <c r="AB19" s="7">
        <f t="shared" si="131"/>
        <v>0</v>
      </c>
      <c r="AC19" s="7">
        <f t="shared" si="132"/>
        <v>0</v>
      </c>
      <c r="AD19" s="7">
        <f t="shared" si="133"/>
        <v>0</v>
      </c>
      <c r="AE19" s="7">
        <f t="shared" si="134"/>
        <v>0</v>
      </c>
      <c r="AF19" s="7">
        <f t="shared" si="135"/>
        <v>0</v>
      </c>
      <c r="AG19" s="7">
        <f t="shared" si="136"/>
        <v>0</v>
      </c>
      <c r="AH19" s="7">
        <f t="shared" si="137"/>
        <v>0</v>
      </c>
      <c r="AI19" s="7">
        <f t="shared" si="138"/>
        <v>0</v>
      </c>
      <c r="AJ19" s="7">
        <f t="shared" si="139"/>
        <v>0</v>
      </c>
      <c r="AK19" s="7">
        <f t="shared" si="140"/>
        <v>0</v>
      </c>
      <c r="AL19" s="7">
        <f t="shared" si="141"/>
        <v>0</v>
      </c>
      <c r="AM19" s="7">
        <f t="shared" si="1"/>
        <v>0</v>
      </c>
      <c r="AN19" s="7">
        <f t="shared" si="2"/>
        <v>0</v>
      </c>
      <c r="AO19" s="7">
        <f t="shared" si="3"/>
        <v>0</v>
      </c>
      <c r="AP19" s="7">
        <f t="shared" si="4"/>
        <v>0</v>
      </c>
      <c r="AQ19" s="7">
        <f t="shared" si="5"/>
        <v>0</v>
      </c>
      <c r="AR19" s="7">
        <f t="shared" si="6"/>
        <v>0</v>
      </c>
      <c r="AS19" s="7">
        <f t="shared" si="7"/>
        <v>0</v>
      </c>
      <c r="AT19" s="7">
        <f t="shared" si="8"/>
        <v>0</v>
      </c>
      <c r="AU19" s="7">
        <f t="shared" si="9"/>
        <v>0</v>
      </c>
      <c r="AV19" s="7">
        <f t="shared" si="10"/>
        <v>0</v>
      </c>
      <c r="AW19" s="7">
        <f t="shared" si="11"/>
        <v>0</v>
      </c>
      <c r="AX19" s="7">
        <f t="shared" si="12"/>
        <v>0</v>
      </c>
      <c r="AY19" s="7">
        <f t="shared" si="13"/>
        <v>0</v>
      </c>
      <c r="AZ19" s="7">
        <f t="shared" si="14"/>
        <v>0</v>
      </c>
      <c r="BA19" s="7">
        <f t="shared" si="15"/>
        <v>0</v>
      </c>
      <c r="BB19" s="7">
        <f t="shared" si="16"/>
        <v>6</v>
      </c>
      <c r="BC19" s="7">
        <f t="shared" si="17"/>
        <v>0</v>
      </c>
      <c r="BD19" s="7">
        <f t="shared" si="18"/>
        <v>0</v>
      </c>
      <c r="BE19" s="7">
        <f t="shared" si="19"/>
        <v>0</v>
      </c>
      <c r="BF19" s="7">
        <f t="shared" si="20"/>
        <v>0</v>
      </c>
      <c r="BG19" s="7">
        <f t="shared" si="21"/>
        <v>0</v>
      </c>
      <c r="BH19" s="7">
        <f t="shared" si="22"/>
        <v>0</v>
      </c>
      <c r="BI19" s="7">
        <f t="shared" si="23"/>
        <v>0</v>
      </c>
      <c r="BJ19" s="7">
        <f t="shared" si="24"/>
        <v>6</v>
      </c>
      <c r="BK19" s="7">
        <f t="shared" si="142"/>
        <v>0</v>
      </c>
      <c r="BL19" s="7">
        <f t="shared" si="143"/>
        <v>0</v>
      </c>
      <c r="BM19" s="7">
        <f t="shared" si="144"/>
        <v>0</v>
      </c>
      <c r="BN19" s="7">
        <f t="shared" si="145"/>
        <v>0</v>
      </c>
      <c r="BO19" s="7">
        <f t="shared" si="146"/>
        <v>0</v>
      </c>
      <c r="BP19" s="7">
        <f t="shared" si="147"/>
        <v>0</v>
      </c>
      <c r="BQ19" s="7">
        <f t="shared" si="148"/>
        <v>0</v>
      </c>
      <c r="BR19" s="7">
        <f t="shared" si="149"/>
        <v>0</v>
      </c>
      <c r="BS19" s="7">
        <f t="shared" si="150"/>
        <v>0</v>
      </c>
      <c r="BT19" s="7">
        <f t="shared" si="151"/>
        <v>0</v>
      </c>
      <c r="BU19" s="7">
        <f t="shared" si="152"/>
        <v>0</v>
      </c>
      <c r="BV19" s="7">
        <f t="shared" si="153"/>
        <v>0</v>
      </c>
      <c r="BW19" s="7">
        <f t="shared" si="154"/>
        <v>0</v>
      </c>
      <c r="BX19" s="7">
        <f t="shared" si="155"/>
        <v>0</v>
      </c>
      <c r="BY19" s="7">
        <f t="shared" si="156"/>
        <v>0</v>
      </c>
      <c r="BZ19" s="7">
        <f t="shared" si="157"/>
        <v>0</v>
      </c>
      <c r="CA19" s="7">
        <f t="shared" si="158"/>
        <v>0</v>
      </c>
      <c r="CB19" s="7">
        <f t="shared" si="159"/>
        <v>0</v>
      </c>
      <c r="CC19" s="7">
        <f t="shared" si="160"/>
        <v>0</v>
      </c>
      <c r="CD19" s="7">
        <f t="shared" si="161"/>
        <v>0</v>
      </c>
      <c r="CE19" s="7">
        <f t="shared" si="162"/>
        <v>0</v>
      </c>
      <c r="CF19" s="7">
        <f t="shared" si="163"/>
        <v>0</v>
      </c>
      <c r="CG19" s="7">
        <f t="shared" si="164"/>
        <v>0</v>
      </c>
      <c r="CH19" s="7">
        <f t="shared" si="165"/>
        <v>0</v>
      </c>
      <c r="CI19" s="7">
        <f t="shared" si="166"/>
        <v>0</v>
      </c>
      <c r="CJ19" s="7">
        <f t="shared" si="167"/>
        <v>0</v>
      </c>
      <c r="CK19" s="7">
        <f t="shared" si="168"/>
        <v>0</v>
      </c>
      <c r="CL19" s="7">
        <f t="shared" si="169"/>
        <v>0</v>
      </c>
      <c r="CM19" s="7">
        <f t="shared" si="170"/>
        <v>0</v>
      </c>
      <c r="CN19" s="7">
        <f t="shared" si="171"/>
        <v>0</v>
      </c>
      <c r="CO19" s="7">
        <f t="shared" si="172"/>
        <v>0</v>
      </c>
      <c r="CP19" s="7">
        <f t="shared" si="173"/>
        <v>0</v>
      </c>
      <c r="CQ19" s="7">
        <f t="shared" si="174"/>
        <v>0</v>
      </c>
      <c r="CR19" s="7">
        <f t="shared" si="175"/>
        <v>0</v>
      </c>
      <c r="CS19" s="7">
        <f t="shared" si="176"/>
        <v>0</v>
      </c>
      <c r="CT19" s="7">
        <f t="shared" si="177"/>
        <v>0</v>
      </c>
      <c r="CU19" s="7">
        <f t="shared" si="178"/>
        <v>0</v>
      </c>
      <c r="CV19" s="7">
        <f t="shared" si="179"/>
        <v>0</v>
      </c>
      <c r="CW19" s="7">
        <f t="shared" si="180"/>
        <v>0</v>
      </c>
      <c r="CX19" s="7">
        <f t="shared" si="181"/>
        <v>0</v>
      </c>
      <c r="CY19" s="7">
        <f t="shared" si="182"/>
        <v>0</v>
      </c>
      <c r="CZ19" s="7">
        <f t="shared" si="183"/>
        <v>0</v>
      </c>
      <c r="DA19" s="7">
        <f t="shared" si="25"/>
        <v>0</v>
      </c>
      <c r="DB19" s="7">
        <f t="shared" si="26"/>
        <v>0</v>
      </c>
      <c r="DC19" s="7">
        <f t="shared" si="27"/>
        <v>0</v>
      </c>
      <c r="DD19" s="7">
        <f t="shared" si="28"/>
        <v>0</v>
      </c>
      <c r="DE19" s="7">
        <f t="shared" si="29"/>
        <v>0</v>
      </c>
      <c r="DF19" s="7">
        <f t="shared" si="30"/>
        <v>0</v>
      </c>
      <c r="DG19" s="7">
        <f t="shared" si="31"/>
        <v>0</v>
      </c>
      <c r="DH19" s="7">
        <f t="shared" si="32"/>
        <v>0</v>
      </c>
      <c r="DI19" s="7">
        <f t="shared" si="33"/>
        <v>0</v>
      </c>
      <c r="DJ19" s="7">
        <f t="shared" si="34"/>
        <v>0</v>
      </c>
      <c r="DK19" s="7">
        <f t="shared" si="35"/>
        <v>0</v>
      </c>
      <c r="DL19" s="7">
        <f t="shared" si="36"/>
        <v>0</v>
      </c>
      <c r="DM19" s="7">
        <f t="shared" si="37"/>
        <v>0</v>
      </c>
      <c r="DN19" s="7">
        <f t="shared" si="38"/>
        <v>0</v>
      </c>
      <c r="DO19" s="7">
        <f t="shared" si="39"/>
        <v>0</v>
      </c>
      <c r="DP19" s="7">
        <f t="shared" si="40"/>
        <v>26</v>
      </c>
      <c r="DQ19" s="7">
        <f t="shared" si="41"/>
        <v>0</v>
      </c>
      <c r="DR19" s="7">
        <f t="shared" si="42"/>
        <v>0</v>
      </c>
      <c r="DS19" s="7">
        <f t="shared" si="43"/>
        <v>0</v>
      </c>
      <c r="DT19" s="7">
        <f t="shared" si="44"/>
        <v>0</v>
      </c>
      <c r="DU19" s="7">
        <f t="shared" si="45"/>
        <v>0</v>
      </c>
      <c r="DV19" s="7">
        <f t="shared" si="46"/>
        <v>0</v>
      </c>
      <c r="DW19" s="7">
        <f t="shared" si="47"/>
        <v>0</v>
      </c>
      <c r="DX19" s="7">
        <f t="shared" si="48"/>
        <v>0</v>
      </c>
      <c r="DY19" s="7">
        <f t="shared" si="49"/>
        <v>0</v>
      </c>
      <c r="DZ19" s="7">
        <f t="shared" si="50"/>
        <v>0</v>
      </c>
      <c r="EA19" s="7">
        <f t="shared" si="51"/>
        <v>0</v>
      </c>
      <c r="EB19" s="7">
        <f t="shared" si="52"/>
        <v>0</v>
      </c>
      <c r="EC19" s="7">
        <f t="shared" si="53"/>
        <v>0</v>
      </c>
      <c r="ED19" s="7">
        <f t="shared" si="54"/>
        <v>0</v>
      </c>
      <c r="EE19" s="7">
        <f t="shared" si="55"/>
        <v>0</v>
      </c>
      <c r="EF19" s="7">
        <f t="shared" si="56"/>
        <v>0</v>
      </c>
      <c r="EG19" s="7">
        <f t="shared" si="57"/>
        <v>0</v>
      </c>
      <c r="EH19" s="7">
        <f t="shared" si="58"/>
        <v>0</v>
      </c>
      <c r="EI19" s="7">
        <f t="shared" si="59"/>
        <v>0</v>
      </c>
      <c r="EJ19" s="7">
        <f t="shared" si="60"/>
        <v>0</v>
      </c>
      <c r="EK19" s="7">
        <f t="shared" si="61"/>
        <v>0</v>
      </c>
      <c r="EL19" s="7">
        <f t="shared" si="62"/>
        <v>0</v>
      </c>
      <c r="EM19" s="7">
        <f t="shared" si="63"/>
        <v>0</v>
      </c>
      <c r="EN19" s="7">
        <f t="shared" si="64"/>
        <v>0</v>
      </c>
      <c r="EO19" s="7">
        <f t="shared" si="65"/>
        <v>0</v>
      </c>
      <c r="EP19" s="7">
        <f t="shared" si="66"/>
        <v>0</v>
      </c>
      <c r="EQ19" s="7">
        <f t="shared" si="67"/>
        <v>0</v>
      </c>
      <c r="ER19" s="7">
        <f t="shared" si="68"/>
        <v>26</v>
      </c>
      <c r="ES19" s="7"/>
      <c r="ET19" s="7" t="str">
        <f t="shared" si="69"/>
        <v>Ноль</v>
      </c>
      <c r="EU19" s="7">
        <f t="shared" si="70"/>
        <v>15</v>
      </c>
      <c r="EV19" s="7"/>
      <c r="EW19" s="7">
        <f t="shared" si="71"/>
        <v>15</v>
      </c>
      <c r="EX19" s="7" t="e">
        <f>IF(M19=#REF!,IF(L19&lt;#REF!,#REF!,FB19),#REF!)</f>
        <v>#REF!</v>
      </c>
      <c r="EY19" s="7" t="e">
        <f>IF(M19=#REF!,IF(L19&lt;#REF!,0,1))</f>
        <v>#REF!</v>
      </c>
      <c r="EZ19" s="7" t="e">
        <f>IF(AND(EW19&gt;=21,EW19&lt;&gt;0),EW19,IF(M19&lt;#REF!,"СТОП",EX19+EY19))</f>
        <v>#REF!</v>
      </c>
      <c r="FA19" s="7"/>
      <c r="FB19" s="7">
        <v>15</v>
      </c>
      <c r="FC19" s="7">
        <v>16</v>
      </c>
      <c r="FD19" s="7"/>
      <c r="FE19" s="9">
        <f t="shared" si="184"/>
        <v>0</v>
      </c>
      <c r="FF19" s="9">
        <f t="shared" si="185"/>
        <v>0</v>
      </c>
      <c r="FG19" s="9">
        <f t="shared" si="186"/>
        <v>0</v>
      </c>
      <c r="FH19" s="9">
        <f t="shared" si="187"/>
        <v>0</v>
      </c>
      <c r="FI19" s="9">
        <f t="shared" si="188"/>
        <v>0</v>
      </c>
      <c r="FJ19" s="9">
        <f t="shared" si="189"/>
        <v>0</v>
      </c>
      <c r="FK19" s="9">
        <f t="shared" si="190"/>
        <v>0</v>
      </c>
      <c r="FL19" s="9">
        <f t="shared" si="191"/>
        <v>0</v>
      </c>
      <c r="FM19" s="9">
        <f t="shared" si="192"/>
        <v>0</v>
      </c>
      <c r="FN19" s="9">
        <f t="shared" si="193"/>
        <v>0</v>
      </c>
      <c r="FO19" s="9">
        <f t="shared" si="194"/>
        <v>0</v>
      </c>
      <c r="FP19" s="9">
        <f t="shared" si="195"/>
        <v>0</v>
      </c>
      <c r="FQ19" s="9">
        <f t="shared" si="196"/>
        <v>0</v>
      </c>
      <c r="FR19" s="9">
        <f t="shared" si="197"/>
        <v>0</v>
      </c>
      <c r="FS19" s="9">
        <f t="shared" si="198"/>
        <v>0</v>
      </c>
      <c r="FT19" s="9">
        <f t="shared" si="199"/>
        <v>0</v>
      </c>
      <c r="FU19" s="9">
        <f t="shared" si="200"/>
        <v>0</v>
      </c>
      <c r="FV19" s="9">
        <f t="shared" si="201"/>
        <v>0</v>
      </c>
      <c r="FW19" s="9">
        <f t="shared" si="202"/>
        <v>0</v>
      </c>
      <c r="FX19" s="9">
        <f t="shared" si="203"/>
        <v>0</v>
      </c>
      <c r="FY19" s="9">
        <f t="shared" si="204"/>
        <v>0</v>
      </c>
      <c r="FZ19" s="9">
        <f t="shared" si="205"/>
        <v>0</v>
      </c>
      <c r="GA19" s="9">
        <f t="shared" si="72"/>
        <v>0</v>
      </c>
      <c r="GB19" s="9">
        <f t="shared" si="73"/>
        <v>0</v>
      </c>
      <c r="GC19" s="9">
        <f t="shared" si="74"/>
        <v>0</v>
      </c>
      <c r="GD19" s="9">
        <f t="shared" si="75"/>
        <v>0</v>
      </c>
      <c r="GE19" s="9">
        <f t="shared" si="76"/>
        <v>0</v>
      </c>
      <c r="GF19" s="9">
        <f t="shared" si="77"/>
        <v>0</v>
      </c>
      <c r="GG19" s="9">
        <f t="shared" si="78"/>
        <v>0</v>
      </c>
      <c r="GH19" s="9">
        <f t="shared" si="79"/>
        <v>0</v>
      </c>
      <c r="GI19" s="9">
        <f t="shared" si="80"/>
        <v>0</v>
      </c>
      <c r="GJ19" s="9">
        <f t="shared" si="81"/>
        <v>0</v>
      </c>
      <c r="GK19" s="9">
        <f t="shared" si="82"/>
        <v>0</v>
      </c>
      <c r="GL19" s="9">
        <f t="shared" si="83"/>
        <v>0</v>
      </c>
      <c r="GM19" s="9">
        <f t="shared" si="84"/>
        <v>0</v>
      </c>
      <c r="GN19" s="9">
        <f t="shared" si="85"/>
        <v>0</v>
      </c>
      <c r="GO19" s="9">
        <f t="shared" si="86"/>
        <v>0</v>
      </c>
      <c r="GP19" s="9">
        <f t="shared" si="87"/>
        <v>6</v>
      </c>
      <c r="GQ19" s="9">
        <f t="shared" si="88"/>
        <v>0</v>
      </c>
      <c r="GR19" s="9">
        <f t="shared" si="89"/>
        <v>0</v>
      </c>
      <c r="GS19" s="9">
        <f t="shared" si="90"/>
        <v>0</v>
      </c>
      <c r="GT19" s="9">
        <f t="shared" si="91"/>
        <v>0</v>
      </c>
      <c r="GU19" s="9">
        <f t="shared" si="92"/>
        <v>0</v>
      </c>
      <c r="GV19" s="9">
        <f t="shared" si="93"/>
        <v>0</v>
      </c>
      <c r="GW19" s="9">
        <f t="shared" si="94"/>
        <v>0</v>
      </c>
      <c r="GX19" s="9">
        <f t="shared" si="95"/>
        <v>6</v>
      </c>
      <c r="GY19" s="9">
        <f t="shared" si="206"/>
        <v>0</v>
      </c>
      <c r="GZ19" s="9">
        <f t="shared" si="207"/>
        <v>0</v>
      </c>
      <c r="HA19" s="9">
        <f t="shared" si="208"/>
        <v>0</v>
      </c>
      <c r="HB19" s="9">
        <f t="shared" si="209"/>
        <v>0</v>
      </c>
      <c r="HC19" s="9">
        <f t="shared" si="210"/>
        <v>0</v>
      </c>
      <c r="HD19" s="9">
        <f t="shared" si="211"/>
        <v>0</v>
      </c>
      <c r="HE19" s="9">
        <f t="shared" si="212"/>
        <v>0</v>
      </c>
      <c r="HF19" s="9">
        <f t="shared" si="213"/>
        <v>0</v>
      </c>
      <c r="HG19" s="9">
        <f t="shared" si="214"/>
        <v>0</v>
      </c>
      <c r="HH19" s="9">
        <f t="shared" si="215"/>
        <v>0</v>
      </c>
      <c r="HI19" s="9">
        <f t="shared" si="216"/>
        <v>0</v>
      </c>
      <c r="HJ19" s="9">
        <f t="shared" si="217"/>
        <v>0</v>
      </c>
      <c r="HK19" s="9">
        <f t="shared" si="218"/>
        <v>0</v>
      </c>
      <c r="HL19" s="9">
        <f t="shared" si="219"/>
        <v>0</v>
      </c>
      <c r="HM19" s="9">
        <f t="shared" si="220"/>
        <v>0</v>
      </c>
      <c r="HN19" s="9">
        <f t="shared" si="221"/>
        <v>0</v>
      </c>
      <c r="HO19" s="9">
        <f t="shared" si="222"/>
        <v>0</v>
      </c>
      <c r="HP19" s="9">
        <f t="shared" si="223"/>
        <v>0</v>
      </c>
      <c r="HQ19" s="9">
        <f t="shared" si="224"/>
        <v>0</v>
      </c>
      <c r="HR19" s="9">
        <f t="shared" si="225"/>
        <v>0</v>
      </c>
      <c r="HS19" s="9">
        <f t="shared" si="226"/>
        <v>0</v>
      </c>
      <c r="HT19" s="9">
        <f t="shared" si="227"/>
        <v>0</v>
      </c>
      <c r="HU19" s="9">
        <f t="shared" si="96"/>
        <v>0</v>
      </c>
      <c r="HV19" s="9">
        <f t="shared" si="97"/>
        <v>0</v>
      </c>
      <c r="HW19" s="9">
        <f t="shared" si="98"/>
        <v>0</v>
      </c>
      <c r="HX19" s="9">
        <f t="shared" si="99"/>
        <v>0</v>
      </c>
      <c r="HY19" s="9">
        <f t="shared" si="100"/>
        <v>0</v>
      </c>
      <c r="HZ19" s="9">
        <f t="shared" si="101"/>
        <v>0</v>
      </c>
      <c r="IA19" s="9">
        <f t="shared" si="102"/>
        <v>0</v>
      </c>
      <c r="IB19" s="9">
        <f t="shared" si="103"/>
        <v>0</v>
      </c>
      <c r="IC19" s="9">
        <f t="shared" si="104"/>
        <v>0</v>
      </c>
      <c r="ID19" s="9">
        <f t="shared" si="105"/>
        <v>0</v>
      </c>
      <c r="IE19" s="9">
        <f t="shared" si="106"/>
        <v>0</v>
      </c>
      <c r="IF19" s="9">
        <f t="shared" si="107"/>
        <v>0</v>
      </c>
      <c r="IG19" s="9">
        <f t="shared" si="108"/>
        <v>0</v>
      </c>
      <c r="IH19" s="9">
        <f t="shared" si="109"/>
        <v>0</v>
      </c>
      <c r="II19" s="9">
        <f t="shared" si="110"/>
        <v>0</v>
      </c>
      <c r="IJ19" s="9">
        <f t="shared" si="111"/>
        <v>65</v>
      </c>
      <c r="IK19" s="9">
        <f t="shared" si="112"/>
        <v>0</v>
      </c>
      <c r="IL19" s="9">
        <f t="shared" si="113"/>
        <v>0</v>
      </c>
      <c r="IM19" s="9">
        <f t="shared" si="114"/>
        <v>0</v>
      </c>
      <c r="IN19" s="9">
        <f t="shared" si="115"/>
        <v>0</v>
      </c>
      <c r="IO19" s="9">
        <f t="shared" si="116"/>
        <v>0</v>
      </c>
      <c r="IP19" s="9">
        <f t="shared" si="117"/>
        <v>0</v>
      </c>
      <c r="IQ19" s="9">
        <f t="shared" si="118"/>
        <v>0</v>
      </c>
      <c r="IR19" s="9">
        <f t="shared" si="119"/>
        <v>65</v>
      </c>
      <c r="IS19" s="7"/>
      <c r="IT19" s="7"/>
      <c r="IU19" s="7"/>
      <c r="IV19" s="7"/>
    </row>
    <row r="20" spans="1:256" s="1" customFormat="1" ht="70.5">
      <c r="A20" s="79">
        <v>10</v>
      </c>
      <c r="B20" s="82">
        <v>802</v>
      </c>
      <c r="C20" s="85" t="s">
        <v>91</v>
      </c>
      <c r="D20" s="82" t="s">
        <v>37</v>
      </c>
      <c r="E20" s="109" t="s">
        <v>58</v>
      </c>
      <c r="F20" s="91" t="s">
        <v>64</v>
      </c>
      <c r="G20" s="81" t="s">
        <v>43</v>
      </c>
      <c r="H20" s="110" t="s">
        <v>62</v>
      </c>
      <c r="I20" s="87" t="s">
        <v>1</v>
      </c>
      <c r="J20" s="90">
        <v>0</v>
      </c>
      <c r="K20" s="104">
        <v>7</v>
      </c>
      <c r="L20" s="113">
        <f>LOOKUP(K20,{1,2,3,4,5,6,7,8,9,10,11,12,13,14,15,16,17,18,19,20,21},{25,22,20,18,16,15,14,13,12,11,10,9,8,7,6,5,4,3,2,1,0})</f>
        <v>14</v>
      </c>
      <c r="M20" s="87">
        <f t="shared" si="0"/>
        <v>14</v>
      </c>
      <c r="N20" s="6" t="e">
        <f>#REF!+#REF!</f>
        <v>#REF!</v>
      </c>
      <c r="O20" s="7"/>
      <c r="P20" s="8"/>
      <c r="Q20" s="7">
        <f t="shared" si="120"/>
        <v>0</v>
      </c>
      <c r="R20" s="7">
        <f t="shared" si="121"/>
        <v>0</v>
      </c>
      <c r="S20" s="7">
        <f t="shared" si="122"/>
        <v>0</v>
      </c>
      <c r="T20" s="7">
        <f t="shared" si="123"/>
        <v>0</v>
      </c>
      <c r="U20" s="7">
        <f t="shared" si="124"/>
        <v>0</v>
      </c>
      <c r="V20" s="7">
        <f t="shared" si="125"/>
        <v>0</v>
      </c>
      <c r="W20" s="7">
        <f t="shared" si="126"/>
        <v>0</v>
      </c>
      <c r="X20" s="7">
        <f t="shared" si="127"/>
        <v>0</v>
      </c>
      <c r="Y20" s="7">
        <f t="shared" si="128"/>
        <v>0</v>
      </c>
      <c r="Z20" s="7">
        <f t="shared" si="129"/>
        <v>0</v>
      </c>
      <c r="AA20" s="7">
        <f t="shared" si="130"/>
        <v>0</v>
      </c>
      <c r="AB20" s="7">
        <f t="shared" si="131"/>
        <v>0</v>
      </c>
      <c r="AC20" s="7">
        <f t="shared" si="132"/>
        <v>0</v>
      </c>
      <c r="AD20" s="7">
        <f t="shared" si="133"/>
        <v>0</v>
      </c>
      <c r="AE20" s="7">
        <f t="shared" si="134"/>
        <v>0</v>
      </c>
      <c r="AF20" s="7">
        <f t="shared" si="135"/>
        <v>0</v>
      </c>
      <c r="AG20" s="7">
        <f t="shared" si="136"/>
        <v>0</v>
      </c>
      <c r="AH20" s="7">
        <f t="shared" si="137"/>
        <v>0</v>
      </c>
      <c r="AI20" s="7">
        <f t="shared" si="138"/>
        <v>0</v>
      </c>
      <c r="AJ20" s="7">
        <f t="shared" si="139"/>
        <v>0</v>
      </c>
      <c r="AK20" s="7">
        <f t="shared" si="140"/>
        <v>0</v>
      </c>
      <c r="AL20" s="7">
        <f t="shared" si="141"/>
        <v>0</v>
      </c>
      <c r="AM20" s="7">
        <f t="shared" si="1"/>
        <v>0</v>
      </c>
      <c r="AN20" s="7">
        <f t="shared" si="2"/>
        <v>0</v>
      </c>
      <c r="AO20" s="7">
        <f t="shared" si="3"/>
        <v>0</v>
      </c>
      <c r="AP20" s="7">
        <f t="shared" si="4"/>
        <v>0</v>
      </c>
      <c r="AQ20" s="7">
        <f t="shared" si="5"/>
        <v>0</v>
      </c>
      <c r="AR20" s="7">
        <f t="shared" si="6"/>
        <v>0</v>
      </c>
      <c r="AS20" s="7">
        <f t="shared" si="7"/>
        <v>0</v>
      </c>
      <c r="AT20" s="7">
        <f t="shared" si="8"/>
        <v>0</v>
      </c>
      <c r="AU20" s="7">
        <f t="shared" si="9"/>
        <v>0</v>
      </c>
      <c r="AV20" s="7">
        <f t="shared" si="10"/>
        <v>0</v>
      </c>
      <c r="AW20" s="7">
        <f t="shared" si="11"/>
        <v>0</v>
      </c>
      <c r="AX20" s="7">
        <f t="shared" si="12"/>
        <v>0</v>
      </c>
      <c r="AY20" s="7">
        <f t="shared" si="13"/>
        <v>0</v>
      </c>
      <c r="AZ20" s="7">
        <f t="shared" si="14"/>
        <v>0</v>
      </c>
      <c r="BA20" s="7">
        <f t="shared" si="15"/>
        <v>7</v>
      </c>
      <c r="BB20" s="7">
        <f t="shared" si="16"/>
        <v>0</v>
      </c>
      <c r="BC20" s="7">
        <f t="shared" si="17"/>
        <v>0</v>
      </c>
      <c r="BD20" s="7">
        <f t="shared" si="18"/>
        <v>0</v>
      </c>
      <c r="BE20" s="7">
        <f t="shared" si="19"/>
        <v>0</v>
      </c>
      <c r="BF20" s="7">
        <f t="shared" si="20"/>
        <v>0</v>
      </c>
      <c r="BG20" s="7">
        <f t="shared" si="21"/>
        <v>0</v>
      </c>
      <c r="BH20" s="7">
        <f t="shared" si="22"/>
        <v>0</v>
      </c>
      <c r="BI20" s="7">
        <f t="shared" si="23"/>
        <v>0</v>
      </c>
      <c r="BJ20" s="7">
        <f t="shared" si="24"/>
        <v>7</v>
      </c>
      <c r="BK20" s="7">
        <f t="shared" si="142"/>
        <v>0</v>
      </c>
      <c r="BL20" s="7">
        <f t="shared" si="143"/>
        <v>0</v>
      </c>
      <c r="BM20" s="7">
        <f t="shared" si="144"/>
        <v>0</v>
      </c>
      <c r="BN20" s="7">
        <f t="shared" si="145"/>
        <v>0</v>
      </c>
      <c r="BO20" s="7">
        <f t="shared" si="146"/>
        <v>0</v>
      </c>
      <c r="BP20" s="7">
        <f t="shared" si="147"/>
        <v>0</v>
      </c>
      <c r="BQ20" s="7">
        <f t="shared" si="148"/>
        <v>0</v>
      </c>
      <c r="BR20" s="7">
        <f t="shared" si="149"/>
        <v>0</v>
      </c>
      <c r="BS20" s="7">
        <f t="shared" si="150"/>
        <v>0</v>
      </c>
      <c r="BT20" s="7">
        <f t="shared" si="151"/>
        <v>0</v>
      </c>
      <c r="BU20" s="7">
        <f t="shared" si="152"/>
        <v>0</v>
      </c>
      <c r="BV20" s="7">
        <f t="shared" si="153"/>
        <v>0</v>
      </c>
      <c r="BW20" s="7">
        <f t="shared" si="154"/>
        <v>0</v>
      </c>
      <c r="BX20" s="7">
        <f t="shared" si="155"/>
        <v>0</v>
      </c>
      <c r="BY20" s="7">
        <f t="shared" si="156"/>
        <v>0</v>
      </c>
      <c r="BZ20" s="7">
        <f t="shared" si="157"/>
        <v>0</v>
      </c>
      <c r="CA20" s="7">
        <f t="shared" si="158"/>
        <v>0</v>
      </c>
      <c r="CB20" s="7">
        <f t="shared" si="159"/>
        <v>0</v>
      </c>
      <c r="CC20" s="7">
        <f t="shared" si="160"/>
        <v>0</v>
      </c>
      <c r="CD20" s="7">
        <f t="shared" si="161"/>
        <v>0</v>
      </c>
      <c r="CE20" s="7">
        <f t="shared" si="162"/>
        <v>0</v>
      </c>
      <c r="CF20" s="7">
        <f t="shared" si="163"/>
        <v>0</v>
      </c>
      <c r="CG20" s="7">
        <f t="shared" si="164"/>
        <v>0</v>
      </c>
      <c r="CH20" s="7">
        <f t="shared" si="165"/>
        <v>0</v>
      </c>
      <c r="CI20" s="7">
        <f t="shared" si="166"/>
        <v>0</v>
      </c>
      <c r="CJ20" s="7">
        <f t="shared" si="167"/>
        <v>0</v>
      </c>
      <c r="CK20" s="7">
        <f t="shared" si="168"/>
        <v>0</v>
      </c>
      <c r="CL20" s="7">
        <f t="shared" si="169"/>
        <v>0</v>
      </c>
      <c r="CM20" s="7">
        <f t="shared" si="170"/>
        <v>0</v>
      </c>
      <c r="CN20" s="7">
        <f t="shared" si="171"/>
        <v>0</v>
      </c>
      <c r="CO20" s="7">
        <f t="shared" si="172"/>
        <v>0</v>
      </c>
      <c r="CP20" s="7">
        <f t="shared" si="173"/>
        <v>0</v>
      </c>
      <c r="CQ20" s="7">
        <f t="shared" si="174"/>
        <v>0</v>
      </c>
      <c r="CR20" s="7">
        <f t="shared" si="175"/>
        <v>0</v>
      </c>
      <c r="CS20" s="7">
        <f t="shared" si="176"/>
        <v>0</v>
      </c>
      <c r="CT20" s="7">
        <f t="shared" si="177"/>
        <v>0</v>
      </c>
      <c r="CU20" s="7">
        <f t="shared" si="178"/>
        <v>0</v>
      </c>
      <c r="CV20" s="7">
        <f t="shared" si="179"/>
        <v>0</v>
      </c>
      <c r="CW20" s="7">
        <f t="shared" si="180"/>
        <v>0</v>
      </c>
      <c r="CX20" s="7">
        <f t="shared" si="181"/>
        <v>0</v>
      </c>
      <c r="CY20" s="7">
        <f t="shared" si="182"/>
        <v>0</v>
      </c>
      <c r="CZ20" s="7">
        <f t="shared" si="183"/>
        <v>0</v>
      </c>
      <c r="DA20" s="7">
        <f t="shared" si="25"/>
        <v>0</v>
      </c>
      <c r="DB20" s="7">
        <f t="shared" si="26"/>
        <v>0</v>
      </c>
      <c r="DC20" s="7">
        <f t="shared" si="27"/>
        <v>0</v>
      </c>
      <c r="DD20" s="7">
        <f t="shared" si="28"/>
        <v>0</v>
      </c>
      <c r="DE20" s="7">
        <f t="shared" si="29"/>
        <v>0</v>
      </c>
      <c r="DF20" s="7">
        <f t="shared" si="30"/>
        <v>0</v>
      </c>
      <c r="DG20" s="7">
        <f t="shared" si="31"/>
        <v>0</v>
      </c>
      <c r="DH20" s="7">
        <f t="shared" si="32"/>
        <v>0</v>
      </c>
      <c r="DI20" s="7">
        <f t="shared" si="33"/>
        <v>0</v>
      </c>
      <c r="DJ20" s="7">
        <f t="shared" si="34"/>
        <v>0</v>
      </c>
      <c r="DK20" s="7">
        <f t="shared" si="35"/>
        <v>0</v>
      </c>
      <c r="DL20" s="7">
        <f t="shared" si="36"/>
        <v>0</v>
      </c>
      <c r="DM20" s="7">
        <f t="shared" si="37"/>
        <v>0</v>
      </c>
      <c r="DN20" s="7">
        <f t="shared" si="38"/>
        <v>0</v>
      </c>
      <c r="DO20" s="7">
        <f t="shared" si="39"/>
        <v>27</v>
      </c>
      <c r="DP20" s="7">
        <f t="shared" si="40"/>
        <v>0</v>
      </c>
      <c r="DQ20" s="7">
        <f t="shared" si="41"/>
        <v>0</v>
      </c>
      <c r="DR20" s="7">
        <f t="shared" si="42"/>
        <v>0</v>
      </c>
      <c r="DS20" s="7">
        <f t="shared" si="43"/>
        <v>0</v>
      </c>
      <c r="DT20" s="7">
        <f t="shared" si="44"/>
        <v>0</v>
      </c>
      <c r="DU20" s="7">
        <f t="shared" si="45"/>
        <v>0</v>
      </c>
      <c r="DV20" s="7">
        <f t="shared" si="46"/>
        <v>0</v>
      </c>
      <c r="DW20" s="7">
        <f t="shared" si="47"/>
        <v>0</v>
      </c>
      <c r="DX20" s="7">
        <f t="shared" si="48"/>
        <v>0</v>
      </c>
      <c r="DY20" s="7">
        <f t="shared" si="49"/>
        <v>0</v>
      </c>
      <c r="DZ20" s="7">
        <f t="shared" si="50"/>
        <v>0</v>
      </c>
      <c r="EA20" s="7">
        <f t="shared" si="51"/>
        <v>0</v>
      </c>
      <c r="EB20" s="7">
        <f t="shared" si="52"/>
        <v>0</v>
      </c>
      <c r="EC20" s="7">
        <f t="shared" si="53"/>
        <v>0</v>
      </c>
      <c r="ED20" s="7">
        <f t="shared" si="54"/>
        <v>0</v>
      </c>
      <c r="EE20" s="7">
        <f t="shared" si="55"/>
        <v>0</v>
      </c>
      <c r="EF20" s="7">
        <f t="shared" si="56"/>
        <v>0</v>
      </c>
      <c r="EG20" s="7">
        <f t="shared" si="57"/>
        <v>0</v>
      </c>
      <c r="EH20" s="7">
        <f t="shared" si="58"/>
        <v>0</v>
      </c>
      <c r="EI20" s="7">
        <f t="shared" si="59"/>
        <v>0</v>
      </c>
      <c r="EJ20" s="7">
        <f t="shared" si="60"/>
        <v>0</v>
      </c>
      <c r="EK20" s="7">
        <f t="shared" si="61"/>
        <v>0</v>
      </c>
      <c r="EL20" s="7">
        <f t="shared" si="62"/>
        <v>0</v>
      </c>
      <c r="EM20" s="7">
        <f t="shared" si="63"/>
        <v>0</v>
      </c>
      <c r="EN20" s="7">
        <f t="shared" si="64"/>
        <v>0</v>
      </c>
      <c r="EO20" s="7">
        <f t="shared" si="65"/>
        <v>0</v>
      </c>
      <c r="EP20" s="7">
        <f t="shared" si="66"/>
        <v>0</v>
      </c>
      <c r="EQ20" s="7">
        <f t="shared" si="67"/>
        <v>0</v>
      </c>
      <c r="ER20" s="7">
        <f t="shared" si="68"/>
        <v>27</v>
      </c>
      <c r="ES20" s="7"/>
      <c r="ET20" s="7" t="str">
        <f t="shared" si="69"/>
        <v>Ноль</v>
      </c>
      <c r="EU20" s="7">
        <f t="shared" si="70"/>
        <v>14</v>
      </c>
      <c r="EV20" s="7"/>
      <c r="EW20" s="7">
        <f t="shared" si="71"/>
        <v>14</v>
      </c>
      <c r="EX20" s="7" t="e">
        <f>IF(M20=#REF!,IF(L20&lt;#REF!,#REF!,FB20),#REF!)</f>
        <v>#REF!</v>
      </c>
      <c r="EY20" s="7" t="e">
        <f>IF(M20=#REF!,IF(L20&lt;#REF!,0,1))</f>
        <v>#REF!</v>
      </c>
      <c r="EZ20" s="7" t="e">
        <f>IF(AND(EW20&gt;=21,EW20&lt;&gt;0),EW20,IF(M20&lt;#REF!,"СТОП",EX20+EY20))</f>
        <v>#REF!</v>
      </c>
      <c r="FA20" s="7"/>
      <c r="FB20" s="7">
        <v>15</v>
      </c>
      <c r="FC20" s="7">
        <v>16</v>
      </c>
      <c r="FD20" s="7"/>
      <c r="FE20" s="9">
        <f t="shared" si="184"/>
        <v>0</v>
      </c>
      <c r="FF20" s="9">
        <f t="shared" si="185"/>
        <v>0</v>
      </c>
      <c r="FG20" s="9">
        <f t="shared" si="186"/>
        <v>0</v>
      </c>
      <c r="FH20" s="9">
        <f t="shared" si="187"/>
        <v>0</v>
      </c>
      <c r="FI20" s="9">
        <f t="shared" si="188"/>
        <v>0</v>
      </c>
      <c r="FJ20" s="9">
        <f t="shared" si="189"/>
        <v>0</v>
      </c>
      <c r="FK20" s="9">
        <f t="shared" si="190"/>
        <v>0</v>
      </c>
      <c r="FL20" s="9">
        <f t="shared" si="191"/>
        <v>0</v>
      </c>
      <c r="FM20" s="9">
        <f t="shared" si="192"/>
        <v>0</v>
      </c>
      <c r="FN20" s="9">
        <f t="shared" si="193"/>
        <v>0</v>
      </c>
      <c r="FO20" s="9">
        <f t="shared" si="194"/>
        <v>0</v>
      </c>
      <c r="FP20" s="9">
        <f t="shared" si="195"/>
        <v>0</v>
      </c>
      <c r="FQ20" s="9">
        <f t="shared" si="196"/>
        <v>0</v>
      </c>
      <c r="FR20" s="9">
        <f t="shared" si="197"/>
        <v>0</v>
      </c>
      <c r="FS20" s="9">
        <f t="shared" si="198"/>
        <v>0</v>
      </c>
      <c r="FT20" s="9">
        <f t="shared" si="199"/>
        <v>0</v>
      </c>
      <c r="FU20" s="9">
        <f t="shared" si="200"/>
        <v>0</v>
      </c>
      <c r="FV20" s="9">
        <f t="shared" si="201"/>
        <v>0</v>
      </c>
      <c r="FW20" s="9">
        <f t="shared" si="202"/>
        <v>0</v>
      </c>
      <c r="FX20" s="9">
        <f t="shared" si="203"/>
        <v>0</v>
      </c>
      <c r="FY20" s="9">
        <f t="shared" si="204"/>
        <v>0</v>
      </c>
      <c r="FZ20" s="9">
        <f t="shared" si="205"/>
        <v>0</v>
      </c>
      <c r="GA20" s="9">
        <f t="shared" si="72"/>
        <v>0</v>
      </c>
      <c r="GB20" s="9">
        <f t="shared" si="73"/>
        <v>0</v>
      </c>
      <c r="GC20" s="9">
        <f t="shared" si="74"/>
        <v>0</v>
      </c>
      <c r="GD20" s="9">
        <f t="shared" si="75"/>
        <v>0</v>
      </c>
      <c r="GE20" s="9">
        <f t="shared" si="76"/>
        <v>0</v>
      </c>
      <c r="GF20" s="9">
        <f t="shared" si="77"/>
        <v>0</v>
      </c>
      <c r="GG20" s="9">
        <f t="shared" si="78"/>
        <v>0</v>
      </c>
      <c r="GH20" s="9">
        <f t="shared" si="79"/>
        <v>0</v>
      </c>
      <c r="GI20" s="9">
        <f t="shared" si="80"/>
        <v>0</v>
      </c>
      <c r="GJ20" s="9">
        <f t="shared" si="81"/>
        <v>0</v>
      </c>
      <c r="GK20" s="9">
        <f t="shared" si="82"/>
        <v>0</v>
      </c>
      <c r="GL20" s="9">
        <f t="shared" si="83"/>
        <v>0</v>
      </c>
      <c r="GM20" s="9">
        <f t="shared" si="84"/>
        <v>0</v>
      </c>
      <c r="GN20" s="9">
        <f t="shared" si="85"/>
        <v>0</v>
      </c>
      <c r="GO20" s="9">
        <f t="shared" si="86"/>
        <v>7</v>
      </c>
      <c r="GP20" s="9">
        <f t="shared" si="87"/>
        <v>0</v>
      </c>
      <c r="GQ20" s="9">
        <f t="shared" si="88"/>
        <v>0</v>
      </c>
      <c r="GR20" s="9">
        <f t="shared" si="89"/>
        <v>0</v>
      </c>
      <c r="GS20" s="9">
        <f t="shared" si="90"/>
        <v>0</v>
      </c>
      <c r="GT20" s="9">
        <f t="shared" si="91"/>
        <v>0</v>
      </c>
      <c r="GU20" s="9">
        <f t="shared" si="92"/>
        <v>0</v>
      </c>
      <c r="GV20" s="9">
        <f t="shared" si="93"/>
        <v>0</v>
      </c>
      <c r="GW20" s="9">
        <f t="shared" si="94"/>
        <v>0</v>
      </c>
      <c r="GX20" s="9">
        <f t="shared" si="95"/>
        <v>7</v>
      </c>
      <c r="GY20" s="9">
        <f t="shared" si="206"/>
        <v>0</v>
      </c>
      <c r="GZ20" s="9">
        <f t="shared" si="207"/>
        <v>0</v>
      </c>
      <c r="HA20" s="9">
        <f t="shared" si="208"/>
        <v>0</v>
      </c>
      <c r="HB20" s="9">
        <f t="shared" si="209"/>
        <v>0</v>
      </c>
      <c r="HC20" s="9">
        <f t="shared" si="210"/>
        <v>0</v>
      </c>
      <c r="HD20" s="9">
        <f t="shared" si="211"/>
        <v>0</v>
      </c>
      <c r="HE20" s="9">
        <f t="shared" si="212"/>
        <v>0</v>
      </c>
      <c r="HF20" s="9">
        <f t="shared" si="213"/>
        <v>0</v>
      </c>
      <c r="HG20" s="9">
        <f t="shared" si="214"/>
        <v>0</v>
      </c>
      <c r="HH20" s="9">
        <f t="shared" si="215"/>
        <v>0</v>
      </c>
      <c r="HI20" s="9">
        <f t="shared" si="216"/>
        <v>0</v>
      </c>
      <c r="HJ20" s="9">
        <f t="shared" si="217"/>
        <v>0</v>
      </c>
      <c r="HK20" s="9">
        <f t="shared" si="218"/>
        <v>0</v>
      </c>
      <c r="HL20" s="9">
        <f t="shared" si="219"/>
        <v>0</v>
      </c>
      <c r="HM20" s="9">
        <f t="shared" si="220"/>
        <v>0</v>
      </c>
      <c r="HN20" s="9">
        <f t="shared" si="221"/>
        <v>0</v>
      </c>
      <c r="HO20" s="9">
        <f t="shared" si="222"/>
        <v>0</v>
      </c>
      <c r="HP20" s="9">
        <f t="shared" si="223"/>
        <v>0</v>
      </c>
      <c r="HQ20" s="9">
        <f t="shared" si="224"/>
        <v>0</v>
      </c>
      <c r="HR20" s="9">
        <f t="shared" si="225"/>
        <v>0</v>
      </c>
      <c r="HS20" s="9">
        <f t="shared" si="226"/>
        <v>0</v>
      </c>
      <c r="HT20" s="9">
        <f t="shared" si="227"/>
        <v>0</v>
      </c>
      <c r="HU20" s="9">
        <f t="shared" si="96"/>
        <v>0</v>
      </c>
      <c r="HV20" s="9">
        <f t="shared" si="97"/>
        <v>0</v>
      </c>
      <c r="HW20" s="9">
        <f t="shared" si="98"/>
        <v>0</v>
      </c>
      <c r="HX20" s="9">
        <f t="shared" si="99"/>
        <v>0</v>
      </c>
      <c r="HY20" s="9">
        <f t="shared" si="100"/>
        <v>0</v>
      </c>
      <c r="HZ20" s="9">
        <f t="shared" si="101"/>
        <v>0</v>
      </c>
      <c r="IA20" s="9">
        <f t="shared" si="102"/>
        <v>0</v>
      </c>
      <c r="IB20" s="9">
        <f t="shared" si="103"/>
        <v>0</v>
      </c>
      <c r="IC20" s="9">
        <f t="shared" si="104"/>
        <v>0</v>
      </c>
      <c r="ID20" s="9">
        <f t="shared" si="105"/>
        <v>0</v>
      </c>
      <c r="IE20" s="9">
        <f t="shared" si="106"/>
        <v>0</v>
      </c>
      <c r="IF20" s="9">
        <f t="shared" si="107"/>
        <v>0</v>
      </c>
      <c r="IG20" s="9">
        <f t="shared" si="108"/>
        <v>0</v>
      </c>
      <c r="IH20" s="9">
        <f t="shared" si="109"/>
        <v>0</v>
      </c>
      <c r="II20" s="9">
        <f t="shared" si="110"/>
        <v>68</v>
      </c>
      <c r="IJ20" s="9">
        <f t="shared" si="111"/>
        <v>0</v>
      </c>
      <c r="IK20" s="9">
        <f t="shared" si="112"/>
        <v>0</v>
      </c>
      <c r="IL20" s="9">
        <f t="shared" si="113"/>
        <v>0</v>
      </c>
      <c r="IM20" s="9">
        <f t="shared" si="114"/>
        <v>0</v>
      </c>
      <c r="IN20" s="9">
        <f t="shared" si="115"/>
        <v>0</v>
      </c>
      <c r="IO20" s="9">
        <f t="shared" si="116"/>
        <v>0</v>
      </c>
      <c r="IP20" s="9">
        <f t="shared" si="117"/>
        <v>0</v>
      </c>
      <c r="IQ20" s="9">
        <f t="shared" si="118"/>
        <v>0</v>
      </c>
      <c r="IR20" s="9">
        <f t="shared" si="119"/>
        <v>68</v>
      </c>
      <c r="IS20" s="7"/>
      <c r="IT20" s="7"/>
      <c r="IU20" s="7"/>
      <c r="IV20" s="7"/>
    </row>
    <row r="21" spans="1:256" s="1" customFormat="1" ht="70.5">
      <c r="A21" s="79">
        <v>11</v>
      </c>
      <c r="B21" s="80">
        <v>15</v>
      </c>
      <c r="C21" s="81" t="s">
        <v>74</v>
      </c>
      <c r="D21" s="82" t="s">
        <v>37</v>
      </c>
      <c r="E21" s="83" t="s">
        <v>58</v>
      </c>
      <c r="F21" s="91" t="s">
        <v>61</v>
      </c>
      <c r="G21" s="81" t="s">
        <v>75</v>
      </c>
      <c r="H21" s="110" t="s">
        <v>62</v>
      </c>
      <c r="I21" s="87" t="s">
        <v>123</v>
      </c>
      <c r="J21" s="90">
        <v>0</v>
      </c>
      <c r="K21" s="104">
        <v>8</v>
      </c>
      <c r="L21" s="113">
        <f>LOOKUP(K21,{1,2,3,4,5,6,7,8,9,10,11,12,13,14,15,16,17,18,19,20,21},{25,22,20,18,16,15,14,13,12,11,10,9,8,7,6,5,4,3,2,1,0})</f>
        <v>13</v>
      </c>
      <c r="M21" s="87">
        <f t="shared" si="0"/>
        <v>13</v>
      </c>
      <c r="N21" s="6" t="e">
        <f>#REF!+#REF!</f>
        <v>#REF!</v>
      </c>
      <c r="O21" s="7"/>
      <c r="P21" s="8"/>
      <c r="Q21" s="7">
        <f t="shared" si="120"/>
        <v>0</v>
      </c>
      <c r="R21" s="7">
        <f t="shared" si="121"/>
        <v>0</v>
      </c>
      <c r="S21" s="7">
        <f t="shared" si="122"/>
        <v>0</v>
      </c>
      <c r="T21" s="7">
        <f t="shared" si="123"/>
        <v>0</v>
      </c>
      <c r="U21" s="7">
        <f t="shared" si="124"/>
        <v>0</v>
      </c>
      <c r="V21" s="7">
        <f t="shared" si="125"/>
        <v>0</v>
      </c>
      <c r="W21" s="7">
        <f t="shared" si="126"/>
        <v>0</v>
      </c>
      <c r="X21" s="7">
        <f t="shared" si="127"/>
        <v>0</v>
      </c>
      <c r="Y21" s="7">
        <f t="shared" si="128"/>
        <v>0</v>
      </c>
      <c r="Z21" s="7">
        <f t="shared" si="129"/>
        <v>0</v>
      </c>
      <c r="AA21" s="7">
        <f t="shared" si="130"/>
        <v>0</v>
      </c>
      <c r="AB21" s="7">
        <f t="shared" si="131"/>
        <v>0</v>
      </c>
      <c r="AC21" s="7">
        <f t="shared" si="132"/>
        <v>0</v>
      </c>
      <c r="AD21" s="7">
        <f t="shared" si="133"/>
        <v>0</v>
      </c>
      <c r="AE21" s="7">
        <f t="shared" si="134"/>
        <v>0</v>
      </c>
      <c r="AF21" s="7">
        <f t="shared" si="135"/>
        <v>0</v>
      </c>
      <c r="AG21" s="7">
        <f t="shared" si="136"/>
        <v>0</v>
      </c>
      <c r="AH21" s="7">
        <f t="shared" si="137"/>
        <v>0</v>
      </c>
      <c r="AI21" s="7">
        <f t="shared" si="138"/>
        <v>0</v>
      </c>
      <c r="AJ21" s="7">
        <f t="shared" si="139"/>
        <v>0</v>
      </c>
      <c r="AK21" s="7">
        <f t="shared" si="140"/>
        <v>0</v>
      </c>
      <c r="AL21" s="7">
        <f t="shared" si="141"/>
        <v>0</v>
      </c>
      <c r="AM21" s="7">
        <f t="shared" si="1"/>
        <v>0</v>
      </c>
      <c r="AN21" s="7">
        <f t="shared" si="2"/>
        <v>0</v>
      </c>
      <c r="AO21" s="7">
        <f t="shared" si="3"/>
        <v>0</v>
      </c>
      <c r="AP21" s="7">
        <f t="shared" si="4"/>
        <v>0</v>
      </c>
      <c r="AQ21" s="7">
        <f t="shared" si="5"/>
        <v>0</v>
      </c>
      <c r="AR21" s="7">
        <f t="shared" si="6"/>
        <v>0</v>
      </c>
      <c r="AS21" s="7">
        <f t="shared" si="7"/>
        <v>0</v>
      </c>
      <c r="AT21" s="7">
        <f t="shared" si="8"/>
        <v>0</v>
      </c>
      <c r="AU21" s="7">
        <f t="shared" si="9"/>
        <v>0</v>
      </c>
      <c r="AV21" s="7">
        <f t="shared" si="10"/>
        <v>0</v>
      </c>
      <c r="AW21" s="7">
        <f t="shared" si="11"/>
        <v>0</v>
      </c>
      <c r="AX21" s="7">
        <f t="shared" si="12"/>
        <v>0</v>
      </c>
      <c r="AY21" s="7">
        <f t="shared" si="13"/>
        <v>0</v>
      </c>
      <c r="AZ21" s="7">
        <f t="shared" si="14"/>
        <v>8</v>
      </c>
      <c r="BA21" s="7">
        <f t="shared" si="15"/>
        <v>0</v>
      </c>
      <c r="BB21" s="7">
        <f t="shared" si="16"/>
        <v>0</v>
      </c>
      <c r="BC21" s="7">
        <f t="shared" si="17"/>
        <v>0</v>
      </c>
      <c r="BD21" s="7">
        <f t="shared" si="18"/>
        <v>0</v>
      </c>
      <c r="BE21" s="7">
        <f t="shared" si="19"/>
        <v>0</v>
      </c>
      <c r="BF21" s="7">
        <f t="shared" si="20"/>
        <v>0</v>
      </c>
      <c r="BG21" s="7">
        <f t="shared" si="21"/>
        <v>0</v>
      </c>
      <c r="BH21" s="7">
        <f t="shared" si="22"/>
        <v>0</v>
      </c>
      <c r="BI21" s="7">
        <f t="shared" si="23"/>
        <v>0</v>
      </c>
      <c r="BJ21" s="7">
        <f t="shared" si="24"/>
        <v>8</v>
      </c>
      <c r="BK21" s="7">
        <f t="shared" si="142"/>
        <v>0</v>
      </c>
      <c r="BL21" s="7">
        <f t="shared" si="143"/>
        <v>0</v>
      </c>
      <c r="BM21" s="7">
        <f t="shared" si="144"/>
        <v>0</v>
      </c>
      <c r="BN21" s="7">
        <f t="shared" si="145"/>
        <v>0</v>
      </c>
      <c r="BO21" s="7">
        <f t="shared" si="146"/>
        <v>0</v>
      </c>
      <c r="BP21" s="7">
        <f t="shared" si="147"/>
        <v>0</v>
      </c>
      <c r="BQ21" s="7">
        <f t="shared" si="148"/>
        <v>0</v>
      </c>
      <c r="BR21" s="7">
        <f t="shared" si="149"/>
        <v>0</v>
      </c>
      <c r="BS21" s="7">
        <f t="shared" si="150"/>
        <v>0</v>
      </c>
      <c r="BT21" s="7">
        <f t="shared" si="151"/>
        <v>0</v>
      </c>
      <c r="BU21" s="7">
        <f t="shared" si="152"/>
        <v>0</v>
      </c>
      <c r="BV21" s="7">
        <f t="shared" si="153"/>
        <v>0</v>
      </c>
      <c r="BW21" s="7">
        <f t="shared" si="154"/>
        <v>0</v>
      </c>
      <c r="BX21" s="7">
        <f t="shared" si="155"/>
        <v>0</v>
      </c>
      <c r="BY21" s="7">
        <f t="shared" si="156"/>
        <v>0</v>
      </c>
      <c r="BZ21" s="7">
        <f t="shared" si="157"/>
        <v>0</v>
      </c>
      <c r="CA21" s="7">
        <f t="shared" si="158"/>
        <v>0</v>
      </c>
      <c r="CB21" s="7">
        <f t="shared" si="159"/>
        <v>0</v>
      </c>
      <c r="CC21" s="7">
        <f t="shared" si="160"/>
        <v>0</v>
      </c>
      <c r="CD21" s="7">
        <f t="shared" si="161"/>
        <v>0</v>
      </c>
      <c r="CE21" s="7">
        <f t="shared" si="162"/>
        <v>0</v>
      </c>
      <c r="CF21" s="7">
        <f t="shared" si="163"/>
        <v>0</v>
      </c>
      <c r="CG21" s="7">
        <f t="shared" si="164"/>
        <v>0</v>
      </c>
      <c r="CH21" s="7">
        <f t="shared" si="165"/>
        <v>0</v>
      </c>
      <c r="CI21" s="7">
        <f t="shared" si="166"/>
        <v>0</v>
      </c>
      <c r="CJ21" s="7">
        <f t="shared" si="167"/>
        <v>0</v>
      </c>
      <c r="CK21" s="7">
        <f t="shared" si="168"/>
        <v>0</v>
      </c>
      <c r="CL21" s="7">
        <f t="shared" si="169"/>
        <v>0</v>
      </c>
      <c r="CM21" s="7">
        <f t="shared" si="170"/>
        <v>0</v>
      </c>
      <c r="CN21" s="7">
        <f t="shared" si="171"/>
        <v>0</v>
      </c>
      <c r="CO21" s="7">
        <f t="shared" si="172"/>
        <v>0</v>
      </c>
      <c r="CP21" s="7">
        <f t="shared" si="173"/>
        <v>0</v>
      </c>
      <c r="CQ21" s="7">
        <f t="shared" si="174"/>
        <v>0</v>
      </c>
      <c r="CR21" s="7">
        <f t="shared" si="175"/>
        <v>0</v>
      </c>
      <c r="CS21" s="7">
        <f t="shared" si="176"/>
        <v>0</v>
      </c>
      <c r="CT21" s="7">
        <f t="shared" si="177"/>
        <v>0</v>
      </c>
      <c r="CU21" s="7">
        <f t="shared" si="178"/>
        <v>0</v>
      </c>
      <c r="CV21" s="7">
        <f t="shared" si="179"/>
        <v>0</v>
      </c>
      <c r="CW21" s="7">
        <f t="shared" si="180"/>
        <v>0</v>
      </c>
      <c r="CX21" s="7">
        <f t="shared" si="181"/>
        <v>0</v>
      </c>
      <c r="CY21" s="7">
        <f t="shared" si="182"/>
        <v>0</v>
      </c>
      <c r="CZ21" s="7">
        <f t="shared" si="183"/>
        <v>0</v>
      </c>
      <c r="DA21" s="7">
        <f t="shared" si="25"/>
        <v>0</v>
      </c>
      <c r="DB21" s="7">
        <f t="shared" si="26"/>
        <v>0</v>
      </c>
      <c r="DC21" s="7">
        <f t="shared" si="27"/>
        <v>0</v>
      </c>
      <c r="DD21" s="7">
        <f t="shared" si="28"/>
        <v>0</v>
      </c>
      <c r="DE21" s="7">
        <f t="shared" si="29"/>
        <v>0</v>
      </c>
      <c r="DF21" s="7">
        <f t="shared" si="30"/>
        <v>0</v>
      </c>
      <c r="DG21" s="7">
        <f t="shared" si="31"/>
        <v>0</v>
      </c>
      <c r="DH21" s="7">
        <f t="shared" si="32"/>
        <v>0</v>
      </c>
      <c r="DI21" s="7">
        <f t="shared" si="33"/>
        <v>0</v>
      </c>
      <c r="DJ21" s="7">
        <f t="shared" si="34"/>
        <v>0</v>
      </c>
      <c r="DK21" s="7">
        <f t="shared" si="35"/>
        <v>0</v>
      </c>
      <c r="DL21" s="7">
        <f t="shared" si="36"/>
        <v>0</v>
      </c>
      <c r="DM21" s="7">
        <f t="shared" si="37"/>
        <v>0</v>
      </c>
      <c r="DN21" s="7">
        <f t="shared" si="38"/>
        <v>28</v>
      </c>
      <c r="DO21" s="7">
        <f t="shared" si="39"/>
        <v>0</v>
      </c>
      <c r="DP21" s="7">
        <f t="shared" si="40"/>
        <v>0</v>
      </c>
      <c r="DQ21" s="7">
        <f t="shared" si="41"/>
        <v>0</v>
      </c>
      <c r="DR21" s="7">
        <f t="shared" si="42"/>
        <v>0</v>
      </c>
      <c r="DS21" s="7">
        <f t="shared" si="43"/>
        <v>0</v>
      </c>
      <c r="DT21" s="7">
        <f t="shared" si="44"/>
        <v>0</v>
      </c>
      <c r="DU21" s="7">
        <f t="shared" si="45"/>
        <v>0</v>
      </c>
      <c r="DV21" s="7">
        <f t="shared" si="46"/>
        <v>0</v>
      </c>
      <c r="DW21" s="7">
        <f t="shared" si="47"/>
        <v>0</v>
      </c>
      <c r="DX21" s="7">
        <f t="shared" si="48"/>
        <v>0</v>
      </c>
      <c r="DY21" s="7">
        <f t="shared" si="49"/>
        <v>0</v>
      </c>
      <c r="DZ21" s="7">
        <f t="shared" si="50"/>
        <v>0</v>
      </c>
      <c r="EA21" s="7">
        <f t="shared" si="51"/>
        <v>0</v>
      </c>
      <c r="EB21" s="7">
        <f t="shared" si="52"/>
        <v>0</v>
      </c>
      <c r="EC21" s="7">
        <f t="shared" si="53"/>
        <v>0</v>
      </c>
      <c r="ED21" s="7">
        <f t="shared" si="54"/>
        <v>0</v>
      </c>
      <c r="EE21" s="7">
        <f t="shared" si="55"/>
        <v>0</v>
      </c>
      <c r="EF21" s="7">
        <f t="shared" si="56"/>
        <v>0</v>
      </c>
      <c r="EG21" s="7">
        <f t="shared" si="57"/>
        <v>0</v>
      </c>
      <c r="EH21" s="7">
        <f t="shared" si="58"/>
        <v>0</v>
      </c>
      <c r="EI21" s="7">
        <f t="shared" si="59"/>
        <v>0</v>
      </c>
      <c r="EJ21" s="7">
        <f t="shared" si="60"/>
        <v>0</v>
      </c>
      <c r="EK21" s="7">
        <f t="shared" si="61"/>
        <v>0</v>
      </c>
      <c r="EL21" s="7">
        <f t="shared" si="62"/>
        <v>0</v>
      </c>
      <c r="EM21" s="7">
        <f t="shared" si="63"/>
        <v>0</v>
      </c>
      <c r="EN21" s="7">
        <f t="shared" si="64"/>
        <v>0</v>
      </c>
      <c r="EO21" s="7">
        <f t="shared" si="65"/>
        <v>0</v>
      </c>
      <c r="EP21" s="7">
        <f t="shared" si="66"/>
        <v>0</v>
      </c>
      <c r="EQ21" s="7">
        <f t="shared" si="67"/>
        <v>0</v>
      </c>
      <c r="ER21" s="7">
        <f t="shared" si="68"/>
        <v>28</v>
      </c>
      <c r="ES21" s="7"/>
      <c r="ET21" s="7" t="str">
        <f t="shared" si="69"/>
        <v>Ноль</v>
      </c>
      <c r="EU21" s="7">
        <f t="shared" si="70"/>
        <v>13</v>
      </c>
      <c r="EV21" s="7"/>
      <c r="EW21" s="7">
        <f t="shared" si="71"/>
        <v>13</v>
      </c>
      <c r="EX21" s="7" t="e">
        <f>IF(M21=#REF!,IF(L21&lt;#REF!,#REF!,FB21),#REF!)</f>
        <v>#REF!</v>
      </c>
      <c r="EY21" s="7" t="e">
        <f>IF(M21=#REF!,IF(L21&lt;#REF!,0,1))</f>
        <v>#REF!</v>
      </c>
      <c r="EZ21" s="7" t="e">
        <f>IF(AND(EW21&gt;=21,EW21&lt;&gt;0),EW21,IF(M21&lt;#REF!,"СТОП",EX21+EY21))</f>
        <v>#REF!</v>
      </c>
      <c r="FA21" s="7"/>
      <c r="FB21" s="7">
        <v>15</v>
      </c>
      <c r="FC21" s="7">
        <v>16</v>
      </c>
      <c r="FD21" s="7"/>
      <c r="FE21" s="9">
        <f t="shared" si="184"/>
        <v>0</v>
      </c>
      <c r="FF21" s="9">
        <f t="shared" si="185"/>
        <v>0</v>
      </c>
      <c r="FG21" s="9">
        <f t="shared" si="186"/>
        <v>0</v>
      </c>
      <c r="FH21" s="9">
        <f t="shared" si="187"/>
        <v>0</v>
      </c>
      <c r="FI21" s="9">
        <f t="shared" si="188"/>
        <v>0</v>
      </c>
      <c r="FJ21" s="9">
        <f t="shared" si="189"/>
        <v>0</v>
      </c>
      <c r="FK21" s="9">
        <f t="shared" si="190"/>
        <v>0</v>
      </c>
      <c r="FL21" s="9">
        <f t="shared" si="191"/>
        <v>0</v>
      </c>
      <c r="FM21" s="9">
        <f t="shared" si="192"/>
        <v>0</v>
      </c>
      <c r="FN21" s="9">
        <f t="shared" si="193"/>
        <v>0</v>
      </c>
      <c r="FO21" s="9">
        <f t="shared" si="194"/>
        <v>0</v>
      </c>
      <c r="FP21" s="9">
        <f t="shared" si="195"/>
        <v>0</v>
      </c>
      <c r="FQ21" s="9">
        <f t="shared" si="196"/>
        <v>0</v>
      </c>
      <c r="FR21" s="9">
        <f t="shared" si="197"/>
        <v>0</v>
      </c>
      <c r="FS21" s="9">
        <f t="shared" si="198"/>
        <v>0</v>
      </c>
      <c r="FT21" s="9">
        <f t="shared" si="199"/>
        <v>0</v>
      </c>
      <c r="FU21" s="9">
        <f t="shared" si="200"/>
        <v>0</v>
      </c>
      <c r="FV21" s="9">
        <f t="shared" si="201"/>
        <v>0</v>
      </c>
      <c r="FW21" s="9">
        <f t="shared" si="202"/>
        <v>0</v>
      </c>
      <c r="FX21" s="9">
        <f t="shared" si="203"/>
        <v>0</v>
      </c>
      <c r="FY21" s="9">
        <f t="shared" si="204"/>
        <v>0</v>
      </c>
      <c r="FZ21" s="9">
        <f t="shared" si="205"/>
        <v>0</v>
      </c>
      <c r="GA21" s="9">
        <f t="shared" si="72"/>
        <v>0</v>
      </c>
      <c r="GB21" s="9">
        <f t="shared" si="73"/>
        <v>0</v>
      </c>
      <c r="GC21" s="9">
        <f t="shared" si="74"/>
        <v>0</v>
      </c>
      <c r="GD21" s="9">
        <f t="shared" si="75"/>
        <v>0</v>
      </c>
      <c r="GE21" s="9">
        <f t="shared" si="76"/>
        <v>0</v>
      </c>
      <c r="GF21" s="9">
        <f t="shared" si="77"/>
        <v>0</v>
      </c>
      <c r="GG21" s="9">
        <f t="shared" si="78"/>
        <v>0</v>
      </c>
      <c r="GH21" s="9">
        <f t="shared" si="79"/>
        <v>0</v>
      </c>
      <c r="GI21" s="9">
        <f t="shared" si="80"/>
        <v>0</v>
      </c>
      <c r="GJ21" s="9">
        <f t="shared" si="81"/>
        <v>0</v>
      </c>
      <c r="GK21" s="9">
        <f t="shared" si="82"/>
        <v>0</v>
      </c>
      <c r="GL21" s="9">
        <f t="shared" si="83"/>
        <v>0</v>
      </c>
      <c r="GM21" s="9">
        <f t="shared" si="84"/>
        <v>0</v>
      </c>
      <c r="GN21" s="9">
        <f t="shared" si="85"/>
        <v>8</v>
      </c>
      <c r="GO21" s="9">
        <f t="shared" si="86"/>
        <v>0</v>
      </c>
      <c r="GP21" s="9">
        <f t="shared" si="87"/>
        <v>0</v>
      </c>
      <c r="GQ21" s="9">
        <f t="shared" si="88"/>
        <v>0</v>
      </c>
      <c r="GR21" s="9">
        <f t="shared" si="89"/>
        <v>0</v>
      </c>
      <c r="GS21" s="9">
        <f t="shared" si="90"/>
        <v>0</v>
      </c>
      <c r="GT21" s="9">
        <f t="shared" si="91"/>
        <v>0</v>
      </c>
      <c r="GU21" s="9">
        <f t="shared" si="92"/>
        <v>0</v>
      </c>
      <c r="GV21" s="9">
        <f t="shared" si="93"/>
        <v>0</v>
      </c>
      <c r="GW21" s="9">
        <f t="shared" si="94"/>
        <v>0</v>
      </c>
      <c r="GX21" s="9">
        <f t="shared" si="95"/>
        <v>8</v>
      </c>
      <c r="GY21" s="9">
        <f t="shared" si="206"/>
        <v>0</v>
      </c>
      <c r="GZ21" s="9">
        <f t="shared" si="207"/>
        <v>0</v>
      </c>
      <c r="HA21" s="9">
        <f t="shared" si="208"/>
        <v>0</v>
      </c>
      <c r="HB21" s="9">
        <f t="shared" si="209"/>
        <v>0</v>
      </c>
      <c r="HC21" s="9">
        <f t="shared" si="210"/>
        <v>0</v>
      </c>
      <c r="HD21" s="9">
        <f t="shared" si="211"/>
        <v>0</v>
      </c>
      <c r="HE21" s="9">
        <f t="shared" si="212"/>
        <v>0</v>
      </c>
      <c r="HF21" s="9">
        <f t="shared" si="213"/>
        <v>0</v>
      </c>
      <c r="HG21" s="9">
        <f t="shared" si="214"/>
        <v>0</v>
      </c>
      <c r="HH21" s="9">
        <f t="shared" si="215"/>
        <v>0</v>
      </c>
      <c r="HI21" s="9">
        <f t="shared" si="216"/>
        <v>0</v>
      </c>
      <c r="HJ21" s="9">
        <f t="shared" si="217"/>
        <v>0</v>
      </c>
      <c r="HK21" s="9">
        <f t="shared" si="218"/>
        <v>0</v>
      </c>
      <c r="HL21" s="9">
        <f t="shared" si="219"/>
        <v>0</v>
      </c>
      <c r="HM21" s="9">
        <f t="shared" si="220"/>
        <v>0</v>
      </c>
      <c r="HN21" s="9">
        <f t="shared" si="221"/>
        <v>0</v>
      </c>
      <c r="HO21" s="9">
        <f t="shared" si="222"/>
        <v>0</v>
      </c>
      <c r="HP21" s="9">
        <f t="shared" si="223"/>
        <v>0</v>
      </c>
      <c r="HQ21" s="9">
        <f t="shared" si="224"/>
        <v>0</v>
      </c>
      <c r="HR21" s="9">
        <f t="shared" si="225"/>
        <v>0</v>
      </c>
      <c r="HS21" s="9">
        <f t="shared" si="226"/>
        <v>0</v>
      </c>
      <c r="HT21" s="9">
        <f t="shared" si="227"/>
        <v>0</v>
      </c>
      <c r="HU21" s="9">
        <f t="shared" si="96"/>
        <v>0</v>
      </c>
      <c r="HV21" s="9">
        <f t="shared" si="97"/>
        <v>0</v>
      </c>
      <c r="HW21" s="9">
        <f t="shared" si="98"/>
        <v>0</v>
      </c>
      <c r="HX21" s="9">
        <f t="shared" si="99"/>
        <v>0</v>
      </c>
      <c r="HY21" s="9">
        <f t="shared" si="100"/>
        <v>0</v>
      </c>
      <c r="HZ21" s="9">
        <f t="shared" si="101"/>
        <v>0</v>
      </c>
      <c r="IA21" s="9">
        <f t="shared" si="102"/>
        <v>0</v>
      </c>
      <c r="IB21" s="9">
        <f t="shared" si="103"/>
        <v>0</v>
      </c>
      <c r="IC21" s="9">
        <f t="shared" si="104"/>
        <v>0</v>
      </c>
      <c r="ID21" s="9">
        <f t="shared" si="105"/>
        <v>0</v>
      </c>
      <c r="IE21" s="9">
        <f t="shared" si="106"/>
        <v>0</v>
      </c>
      <c r="IF21" s="9">
        <f t="shared" si="107"/>
        <v>0</v>
      </c>
      <c r="IG21" s="9">
        <f t="shared" si="108"/>
        <v>0</v>
      </c>
      <c r="IH21" s="9">
        <f t="shared" si="109"/>
        <v>70</v>
      </c>
      <c r="II21" s="9">
        <f t="shared" si="110"/>
        <v>0</v>
      </c>
      <c r="IJ21" s="9">
        <f t="shared" si="111"/>
        <v>0</v>
      </c>
      <c r="IK21" s="9">
        <f t="shared" si="112"/>
        <v>0</v>
      </c>
      <c r="IL21" s="9">
        <f t="shared" si="113"/>
        <v>0</v>
      </c>
      <c r="IM21" s="9">
        <f t="shared" si="114"/>
        <v>0</v>
      </c>
      <c r="IN21" s="9">
        <f t="shared" si="115"/>
        <v>0</v>
      </c>
      <c r="IO21" s="9">
        <f t="shared" si="116"/>
        <v>0</v>
      </c>
      <c r="IP21" s="9">
        <f t="shared" si="117"/>
        <v>0</v>
      </c>
      <c r="IQ21" s="9">
        <f t="shared" si="118"/>
        <v>0</v>
      </c>
      <c r="IR21" s="9">
        <f t="shared" si="119"/>
        <v>70</v>
      </c>
      <c r="IS21" s="7"/>
      <c r="IT21" s="7"/>
      <c r="IU21" s="7"/>
      <c r="IV21" s="7"/>
    </row>
    <row r="22" spans="1:256" s="1" customFormat="1" ht="70.5">
      <c r="A22" s="79">
        <v>12</v>
      </c>
      <c r="B22" s="80">
        <v>18</v>
      </c>
      <c r="C22" s="81" t="s">
        <v>44</v>
      </c>
      <c r="D22" s="82" t="s">
        <v>37</v>
      </c>
      <c r="E22" s="83" t="s">
        <v>58</v>
      </c>
      <c r="F22" s="91" t="s">
        <v>64</v>
      </c>
      <c r="G22" s="81" t="s">
        <v>70</v>
      </c>
      <c r="H22" s="110" t="s">
        <v>39</v>
      </c>
      <c r="I22" s="87" t="s">
        <v>1</v>
      </c>
      <c r="J22" s="90">
        <v>0</v>
      </c>
      <c r="K22" s="104">
        <v>9</v>
      </c>
      <c r="L22" s="113">
        <f>LOOKUP(K22,{1,2,3,4,5,6,7,8,9,10,11,12,13,14,15,16,17,18,19,20,21},{25,22,20,18,16,15,14,13,12,11,10,9,8,7,6,5,4,3,2,1,0})</f>
        <v>12</v>
      </c>
      <c r="M22" s="87">
        <f t="shared" si="0"/>
        <v>12</v>
      </c>
      <c r="N22" s="6" t="e">
        <f>#REF!+#REF!</f>
        <v>#REF!</v>
      </c>
      <c r="O22" s="7"/>
      <c r="P22" s="8"/>
      <c r="Q22" s="7">
        <f t="shared" si="120"/>
        <v>0</v>
      </c>
      <c r="R22" s="7">
        <f t="shared" si="121"/>
        <v>0</v>
      </c>
      <c r="S22" s="7">
        <f t="shared" si="122"/>
        <v>0</v>
      </c>
      <c r="T22" s="7">
        <f t="shared" si="123"/>
        <v>0</v>
      </c>
      <c r="U22" s="7">
        <f t="shared" si="124"/>
        <v>0</v>
      </c>
      <c r="V22" s="7">
        <f t="shared" si="125"/>
        <v>0</v>
      </c>
      <c r="W22" s="7">
        <f t="shared" si="126"/>
        <v>0</v>
      </c>
      <c r="X22" s="7">
        <f t="shared" si="127"/>
        <v>0</v>
      </c>
      <c r="Y22" s="7">
        <f t="shared" si="128"/>
        <v>0</v>
      </c>
      <c r="Z22" s="7">
        <f t="shared" si="129"/>
        <v>0</v>
      </c>
      <c r="AA22" s="7">
        <f t="shared" si="130"/>
        <v>0</v>
      </c>
      <c r="AB22" s="7">
        <f t="shared" si="131"/>
        <v>0</v>
      </c>
      <c r="AC22" s="7">
        <f t="shared" si="132"/>
        <v>0</v>
      </c>
      <c r="AD22" s="7">
        <f t="shared" si="133"/>
        <v>0</v>
      </c>
      <c r="AE22" s="7">
        <f t="shared" si="134"/>
        <v>0</v>
      </c>
      <c r="AF22" s="7">
        <f t="shared" si="135"/>
        <v>0</v>
      </c>
      <c r="AG22" s="7">
        <f t="shared" si="136"/>
        <v>0</v>
      </c>
      <c r="AH22" s="7">
        <f t="shared" si="137"/>
        <v>0</v>
      </c>
      <c r="AI22" s="7">
        <f t="shared" si="138"/>
        <v>0</v>
      </c>
      <c r="AJ22" s="7">
        <f t="shared" si="139"/>
        <v>0</v>
      </c>
      <c r="AK22" s="7">
        <f t="shared" si="140"/>
        <v>0</v>
      </c>
      <c r="AL22" s="7">
        <f t="shared" si="141"/>
        <v>0</v>
      </c>
      <c r="AM22" s="7">
        <f t="shared" si="1"/>
        <v>0</v>
      </c>
      <c r="AN22" s="7">
        <f t="shared" si="2"/>
        <v>0</v>
      </c>
      <c r="AO22" s="7">
        <f t="shared" si="3"/>
        <v>0</v>
      </c>
      <c r="AP22" s="7">
        <f t="shared" si="4"/>
        <v>0</v>
      </c>
      <c r="AQ22" s="7">
        <f t="shared" si="5"/>
        <v>0</v>
      </c>
      <c r="AR22" s="7">
        <f t="shared" si="6"/>
        <v>0</v>
      </c>
      <c r="AS22" s="7">
        <f t="shared" si="7"/>
        <v>0</v>
      </c>
      <c r="AT22" s="7">
        <f t="shared" si="8"/>
        <v>0</v>
      </c>
      <c r="AU22" s="7">
        <f t="shared" si="9"/>
        <v>0</v>
      </c>
      <c r="AV22" s="7">
        <f t="shared" si="10"/>
        <v>0</v>
      </c>
      <c r="AW22" s="7">
        <f t="shared" si="11"/>
        <v>0</v>
      </c>
      <c r="AX22" s="7">
        <f t="shared" si="12"/>
        <v>0</v>
      </c>
      <c r="AY22" s="7">
        <f t="shared" si="13"/>
        <v>9</v>
      </c>
      <c r="AZ22" s="7">
        <f t="shared" si="14"/>
        <v>0</v>
      </c>
      <c r="BA22" s="7">
        <f t="shared" si="15"/>
        <v>0</v>
      </c>
      <c r="BB22" s="7">
        <f t="shared" si="16"/>
        <v>0</v>
      </c>
      <c r="BC22" s="7">
        <f t="shared" si="17"/>
        <v>0</v>
      </c>
      <c r="BD22" s="7">
        <f t="shared" si="18"/>
        <v>0</v>
      </c>
      <c r="BE22" s="7">
        <f t="shared" si="19"/>
        <v>0</v>
      </c>
      <c r="BF22" s="7">
        <f t="shared" si="20"/>
        <v>0</v>
      </c>
      <c r="BG22" s="7">
        <f t="shared" si="21"/>
        <v>0</v>
      </c>
      <c r="BH22" s="7">
        <f t="shared" si="22"/>
        <v>0</v>
      </c>
      <c r="BI22" s="7">
        <f t="shared" si="23"/>
        <v>0</v>
      </c>
      <c r="BJ22" s="7">
        <f t="shared" si="24"/>
        <v>9</v>
      </c>
      <c r="BK22" s="7">
        <f t="shared" si="142"/>
        <v>0</v>
      </c>
      <c r="BL22" s="7">
        <f t="shared" si="143"/>
        <v>0</v>
      </c>
      <c r="BM22" s="7">
        <f t="shared" si="144"/>
        <v>0</v>
      </c>
      <c r="BN22" s="7">
        <f t="shared" si="145"/>
        <v>0</v>
      </c>
      <c r="BO22" s="7">
        <f t="shared" si="146"/>
        <v>0</v>
      </c>
      <c r="BP22" s="7">
        <f t="shared" si="147"/>
        <v>0</v>
      </c>
      <c r="BQ22" s="7">
        <f t="shared" si="148"/>
        <v>0</v>
      </c>
      <c r="BR22" s="7">
        <f t="shared" si="149"/>
        <v>0</v>
      </c>
      <c r="BS22" s="7">
        <f t="shared" si="150"/>
        <v>0</v>
      </c>
      <c r="BT22" s="7">
        <f t="shared" si="151"/>
        <v>0</v>
      </c>
      <c r="BU22" s="7">
        <f t="shared" si="152"/>
        <v>0</v>
      </c>
      <c r="BV22" s="7">
        <f t="shared" si="153"/>
        <v>0</v>
      </c>
      <c r="BW22" s="7">
        <f t="shared" si="154"/>
        <v>0</v>
      </c>
      <c r="BX22" s="7">
        <f t="shared" si="155"/>
        <v>0</v>
      </c>
      <c r="BY22" s="7">
        <f t="shared" si="156"/>
        <v>0</v>
      </c>
      <c r="BZ22" s="7">
        <f t="shared" si="157"/>
        <v>0</v>
      </c>
      <c r="CA22" s="7">
        <f t="shared" si="158"/>
        <v>0</v>
      </c>
      <c r="CB22" s="7">
        <f t="shared" si="159"/>
        <v>0</v>
      </c>
      <c r="CC22" s="7">
        <f t="shared" si="160"/>
        <v>0</v>
      </c>
      <c r="CD22" s="7">
        <f t="shared" si="161"/>
        <v>0</v>
      </c>
      <c r="CE22" s="7">
        <f t="shared" si="162"/>
        <v>0</v>
      </c>
      <c r="CF22" s="7">
        <f t="shared" si="163"/>
        <v>0</v>
      </c>
      <c r="CG22" s="7">
        <f t="shared" si="164"/>
        <v>0</v>
      </c>
      <c r="CH22" s="7">
        <f t="shared" si="165"/>
        <v>0</v>
      </c>
      <c r="CI22" s="7">
        <f t="shared" si="166"/>
        <v>0</v>
      </c>
      <c r="CJ22" s="7">
        <f t="shared" si="167"/>
        <v>0</v>
      </c>
      <c r="CK22" s="7">
        <f t="shared" si="168"/>
        <v>0</v>
      </c>
      <c r="CL22" s="7">
        <f t="shared" si="169"/>
        <v>0</v>
      </c>
      <c r="CM22" s="7">
        <f t="shared" si="170"/>
        <v>0</v>
      </c>
      <c r="CN22" s="7">
        <f t="shared" si="171"/>
        <v>0</v>
      </c>
      <c r="CO22" s="7">
        <f t="shared" si="172"/>
        <v>0</v>
      </c>
      <c r="CP22" s="7">
        <f t="shared" si="173"/>
        <v>0</v>
      </c>
      <c r="CQ22" s="7">
        <f t="shared" si="174"/>
        <v>0</v>
      </c>
      <c r="CR22" s="7">
        <f t="shared" si="175"/>
        <v>0</v>
      </c>
      <c r="CS22" s="7">
        <f t="shared" si="176"/>
        <v>0</v>
      </c>
      <c r="CT22" s="7">
        <f t="shared" si="177"/>
        <v>0</v>
      </c>
      <c r="CU22" s="7">
        <f t="shared" si="178"/>
        <v>0</v>
      </c>
      <c r="CV22" s="7">
        <f t="shared" si="179"/>
        <v>0</v>
      </c>
      <c r="CW22" s="7">
        <f t="shared" si="180"/>
        <v>0</v>
      </c>
      <c r="CX22" s="7">
        <f t="shared" si="181"/>
        <v>0</v>
      </c>
      <c r="CY22" s="7">
        <f t="shared" si="182"/>
        <v>0</v>
      </c>
      <c r="CZ22" s="7">
        <f t="shared" si="183"/>
        <v>0</v>
      </c>
      <c r="DA22" s="7">
        <f t="shared" si="25"/>
        <v>0</v>
      </c>
      <c r="DB22" s="7">
        <f t="shared" si="26"/>
        <v>0</v>
      </c>
      <c r="DC22" s="7">
        <f t="shared" si="27"/>
        <v>0</v>
      </c>
      <c r="DD22" s="7">
        <f t="shared" si="28"/>
        <v>0</v>
      </c>
      <c r="DE22" s="7">
        <f t="shared" si="29"/>
        <v>0</v>
      </c>
      <c r="DF22" s="7">
        <f t="shared" si="30"/>
        <v>0</v>
      </c>
      <c r="DG22" s="7">
        <f t="shared" si="31"/>
        <v>0</v>
      </c>
      <c r="DH22" s="7">
        <f t="shared" si="32"/>
        <v>0</v>
      </c>
      <c r="DI22" s="7">
        <f t="shared" si="33"/>
        <v>0</v>
      </c>
      <c r="DJ22" s="7">
        <f t="shared" si="34"/>
        <v>0</v>
      </c>
      <c r="DK22" s="7">
        <f t="shared" si="35"/>
        <v>0</v>
      </c>
      <c r="DL22" s="7">
        <f t="shared" si="36"/>
        <v>0</v>
      </c>
      <c r="DM22" s="7">
        <f t="shared" si="37"/>
        <v>29</v>
      </c>
      <c r="DN22" s="7">
        <f t="shared" si="38"/>
        <v>0</v>
      </c>
      <c r="DO22" s="7">
        <f t="shared" si="39"/>
        <v>0</v>
      </c>
      <c r="DP22" s="7">
        <f t="shared" si="40"/>
        <v>0</v>
      </c>
      <c r="DQ22" s="7">
        <f t="shared" si="41"/>
        <v>0</v>
      </c>
      <c r="DR22" s="7">
        <f t="shared" si="42"/>
        <v>0</v>
      </c>
      <c r="DS22" s="7">
        <f t="shared" si="43"/>
        <v>0</v>
      </c>
      <c r="DT22" s="7">
        <f t="shared" si="44"/>
        <v>0</v>
      </c>
      <c r="DU22" s="7">
        <f t="shared" si="45"/>
        <v>0</v>
      </c>
      <c r="DV22" s="7">
        <f t="shared" si="46"/>
        <v>0</v>
      </c>
      <c r="DW22" s="7">
        <f t="shared" si="47"/>
        <v>0</v>
      </c>
      <c r="DX22" s="7">
        <f t="shared" si="48"/>
        <v>0</v>
      </c>
      <c r="DY22" s="7">
        <f t="shared" si="49"/>
        <v>0</v>
      </c>
      <c r="DZ22" s="7">
        <f t="shared" si="50"/>
        <v>0</v>
      </c>
      <c r="EA22" s="7">
        <f t="shared" si="51"/>
        <v>0</v>
      </c>
      <c r="EB22" s="7">
        <f t="shared" si="52"/>
        <v>0</v>
      </c>
      <c r="EC22" s="7">
        <f t="shared" si="53"/>
        <v>0</v>
      </c>
      <c r="ED22" s="7">
        <f t="shared" si="54"/>
        <v>0</v>
      </c>
      <c r="EE22" s="7">
        <f t="shared" si="55"/>
        <v>0</v>
      </c>
      <c r="EF22" s="7">
        <f t="shared" si="56"/>
        <v>0</v>
      </c>
      <c r="EG22" s="7">
        <f t="shared" si="57"/>
        <v>0</v>
      </c>
      <c r="EH22" s="7">
        <f t="shared" si="58"/>
        <v>0</v>
      </c>
      <c r="EI22" s="7">
        <f t="shared" si="59"/>
        <v>0</v>
      </c>
      <c r="EJ22" s="7">
        <f t="shared" si="60"/>
        <v>0</v>
      </c>
      <c r="EK22" s="7">
        <f t="shared" si="61"/>
        <v>0</v>
      </c>
      <c r="EL22" s="7">
        <f t="shared" si="62"/>
        <v>0</v>
      </c>
      <c r="EM22" s="7">
        <f t="shared" si="63"/>
        <v>0</v>
      </c>
      <c r="EN22" s="7">
        <f t="shared" si="64"/>
        <v>0</v>
      </c>
      <c r="EO22" s="7">
        <f t="shared" si="65"/>
        <v>0</v>
      </c>
      <c r="EP22" s="7">
        <f t="shared" si="66"/>
        <v>0</v>
      </c>
      <c r="EQ22" s="7">
        <f t="shared" si="67"/>
        <v>0</v>
      </c>
      <c r="ER22" s="7">
        <f t="shared" si="68"/>
        <v>29</v>
      </c>
      <c r="ES22" s="7"/>
      <c r="ET22" s="7" t="str">
        <f t="shared" si="69"/>
        <v>Ноль</v>
      </c>
      <c r="EU22" s="7">
        <f t="shared" si="70"/>
        <v>12</v>
      </c>
      <c r="EV22" s="7"/>
      <c r="EW22" s="7">
        <f t="shared" si="71"/>
        <v>12</v>
      </c>
      <c r="EX22" s="7" t="e">
        <f>IF(M22=#REF!,IF(L22&lt;#REF!,#REF!,FB22),#REF!)</f>
        <v>#REF!</v>
      </c>
      <c r="EY22" s="7" t="e">
        <f>IF(M22=#REF!,IF(L22&lt;#REF!,0,1))</f>
        <v>#REF!</v>
      </c>
      <c r="EZ22" s="7" t="e">
        <f>IF(AND(EW22&gt;=21,EW22&lt;&gt;0),EW22,IF(M22&lt;#REF!,"СТОП",EX22+EY22))</f>
        <v>#REF!</v>
      </c>
      <c r="FA22" s="7"/>
      <c r="FB22" s="7">
        <v>15</v>
      </c>
      <c r="FC22" s="7">
        <v>16</v>
      </c>
      <c r="FD22" s="7"/>
      <c r="FE22" s="9">
        <f t="shared" si="184"/>
        <v>0</v>
      </c>
      <c r="FF22" s="9">
        <f t="shared" si="185"/>
        <v>0</v>
      </c>
      <c r="FG22" s="9">
        <f t="shared" si="186"/>
        <v>0</v>
      </c>
      <c r="FH22" s="9">
        <f t="shared" si="187"/>
        <v>0</v>
      </c>
      <c r="FI22" s="9">
        <f t="shared" si="188"/>
        <v>0</v>
      </c>
      <c r="FJ22" s="9">
        <f t="shared" si="189"/>
        <v>0</v>
      </c>
      <c r="FK22" s="9">
        <f t="shared" si="190"/>
        <v>0</v>
      </c>
      <c r="FL22" s="9">
        <f t="shared" si="191"/>
        <v>0</v>
      </c>
      <c r="FM22" s="9">
        <f t="shared" si="192"/>
        <v>0</v>
      </c>
      <c r="FN22" s="9">
        <f t="shared" si="193"/>
        <v>0</v>
      </c>
      <c r="FO22" s="9">
        <f t="shared" si="194"/>
        <v>0</v>
      </c>
      <c r="FP22" s="9">
        <f t="shared" si="195"/>
        <v>0</v>
      </c>
      <c r="FQ22" s="9">
        <f t="shared" si="196"/>
        <v>0</v>
      </c>
      <c r="FR22" s="9">
        <f t="shared" si="197"/>
        <v>0</v>
      </c>
      <c r="FS22" s="9">
        <f t="shared" si="198"/>
        <v>0</v>
      </c>
      <c r="FT22" s="9">
        <f t="shared" si="199"/>
        <v>0</v>
      </c>
      <c r="FU22" s="9">
        <f t="shared" si="200"/>
        <v>0</v>
      </c>
      <c r="FV22" s="9">
        <f t="shared" si="201"/>
        <v>0</v>
      </c>
      <c r="FW22" s="9">
        <f t="shared" si="202"/>
        <v>0</v>
      </c>
      <c r="FX22" s="9">
        <f t="shared" si="203"/>
        <v>0</v>
      </c>
      <c r="FY22" s="9">
        <f t="shared" si="204"/>
        <v>0</v>
      </c>
      <c r="FZ22" s="9">
        <f t="shared" si="205"/>
        <v>0</v>
      </c>
      <c r="GA22" s="9">
        <f t="shared" si="72"/>
        <v>0</v>
      </c>
      <c r="GB22" s="9">
        <f t="shared" si="73"/>
        <v>0</v>
      </c>
      <c r="GC22" s="9">
        <f t="shared" si="74"/>
        <v>0</v>
      </c>
      <c r="GD22" s="9">
        <f t="shared" si="75"/>
        <v>0</v>
      </c>
      <c r="GE22" s="9">
        <f t="shared" si="76"/>
        <v>0</v>
      </c>
      <c r="GF22" s="9">
        <f t="shared" si="77"/>
        <v>0</v>
      </c>
      <c r="GG22" s="9">
        <f t="shared" si="78"/>
        <v>0</v>
      </c>
      <c r="GH22" s="9">
        <f t="shared" si="79"/>
        <v>0</v>
      </c>
      <c r="GI22" s="9">
        <f t="shared" si="80"/>
        <v>0</v>
      </c>
      <c r="GJ22" s="9">
        <f t="shared" si="81"/>
        <v>0</v>
      </c>
      <c r="GK22" s="9">
        <f t="shared" si="82"/>
        <v>0</v>
      </c>
      <c r="GL22" s="9">
        <f t="shared" si="83"/>
        <v>0</v>
      </c>
      <c r="GM22" s="9">
        <f t="shared" si="84"/>
        <v>9</v>
      </c>
      <c r="GN22" s="9">
        <f t="shared" si="85"/>
        <v>0</v>
      </c>
      <c r="GO22" s="9">
        <f t="shared" si="86"/>
        <v>0</v>
      </c>
      <c r="GP22" s="9">
        <f t="shared" si="87"/>
        <v>0</v>
      </c>
      <c r="GQ22" s="9">
        <f t="shared" si="88"/>
        <v>0</v>
      </c>
      <c r="GR22" s="9">
        <f t="shared" si="89"/>
        <v>0</v>
      </c>
      <c r="GS22" s="9">
        <f t="shared" si="90"/>
        <v>0</v>
      </c>
      <c r="GT22" s="9">
        <f t="shared" si="91"/>
        <v>0</v>
      </c>
      <c r="GU22" s="9">
        <f t="shared" si="92"/>
        <v>0</v>
      </c>
      <c r="GV22" s="9">
        <f t="shared" si="93"/>
        <v>0</v>
      </c>
      <c r="GW22" s="9">
        <f t="shared" si="94"/>
        <v>0</v>
      </c>
      <c r="GX22" s="9">
        <f t="shared" si="95"/>
        <v>9</v>
      </c>
      <c r="GY22" s="9">
        <f t="shared" si="206"/>
        <v>0</v>
      </c>
      <c r="GZ22" s="9">
        <f t="shared" si="207"/>
        <v>0</v>
      </c>
      <c r="HA22" s="9">
        <f t="shared" si="208"/>
        <v>0</v>
      </c>
      <c r="HB22" s="9">
        <f t="shared" si="209"/>
        <v>0</v>
      </c>
      <c r="HC22" s="9">
        <f t="shared" si="210"/>
        <v>0</v>
      </c>
      <c r="HD22" s="9">
        <f t="shared" si="211"/>
        <v>0</v>
      </c>
      <c r="HE22" s="9">
        <f t="shared" si="212"/>
        <v>0</v>
      </c>
      <c r="HF22" s="9">
        <f t="shared" si="213"/>
        <v>0</v>
      </c>
      <c r="HG22" s="9">
        <f t="shared" si="214"/>
        <v>0</v>
      </c>
      <c r="HH22" s="9">
        <f t="shared" si="215"/>
        <v>0</v>
      </c>
      <c r="HI22" s="9">
        <f t="shared" si="216"/>
        <v>0</v>
      </c>
      <c r="HJ22" s="9">
        <f t="shared" si="217"/>
        <v>0</v>
      </c>
      <c r="HK22" s="9">
        <f t="shared" si="218"/>
        <v>0</v>
      </c>
      <c r="HL22" s="9">
        <f t="shared" si="219"/>
        <v>0</v>
      </c>
      <c r="HM22" s="9">
        <f t="shared" si="220"/>
        <v>0</v>
      </c>
      <c r="HN22" s="9">
        <f t="shared" si="221"/>
        <v>0</v>
      </c>
      <c r="HO22" s="9">
        <f t="shared" si="222"/>
        <v>0</v>
      </c>
      <c r="HP22" s="9">
        <f t="shared" si="223"/>
        <v>0</v>
      </c>
      <c r="HQ22" s="9">
        <f t="shared" si="224"/>
        <v>0</v>
      </c>
      <c r="HR22" s="9">
        <f t="shared" si="225"/>
        <v>0</v>
      </c>
      <c r="HS22" s="9">
        <f t="shared" si="226"/>
        <v>0</v>
      </c>
      <c r="HT22" s="9">
        <f t="shared" si="227"/>
        <v>0</v>
      </c>
      <c r="HU22" s="9">
        <f t="shared" si="96"/>
        <v>0</v>
      </c>
      <c r="HV22" s="9">
        <f t="shared" si="97"/>
        <v>0</v>
      </c>
      <c r="HW22" s="9">
        <f t="shared" si="98"/>
        <v>0</v>
      </c>
      <c r="HX22" s="9">
        <f t="shared" si="99"/>
        <v>0</v>
      </c>
      <c r="HY22" s="9">
        <f t="shared" si="100"/>
        <v>0</v>
      </c>
      <c r="HZ22" s="9">
        <f t="shared" si="101"/>
        <v>0</v>
      </c>
      <c r="IA22" s="9">
        <f t="shared" si="102"/>
        <v>0</v>
      </c>
      <c r="IB22" s="9">
        <f t="shared" si="103"/>
        <v>0</v>
      </c>
      <c r="IC22" s="9">
        <f t="shared" si="104"/>
        <v>0</v>
      </c>
      <c r="ID22" s="9">
        <f t="shared" si="105"/>
        <v>0</v>
      </c>
      <c r="IE22" s="9">
        <f t="shared" si="106"/>
        <v>0</v>
      </c>
      <c r="IF22" s="9">
        <f t="shared" si="107"/>
        <v>0</v>
      </c>
      <c r="IG22" s="9">
        <f t="shared" si="108"/>
        <v>73</v>
      </c>
      <c r="IH22" s="9">
        <f t="shared" si="109"/>
        <v>0</v>
      </c>
      <c r="II22" s="9">
        <f t="shared" si="110"/>
        <v>0</v>
      </c>
      <c r="IJ22" s="9">
        <f t="shared" si="111"/>
        <v>0</v>
      </c>
      <c r="IK22" s="9">
        <f t="shared" si="112"/>
        <v>0</v>
      </c>
      <c r="IL22" s="9">
        <f t="shared" si="113"/>
        <v>0</v>
      </c>
      <c r="IM22" s="9">
        <f t="shared" si="114"/>
        <v>0</v>
      </c>
      <c r="IN22" s="9">
        <f t="shared" si="115"/>
        <v>0</v>
      </c>
      <c r="IO22" s="9">
        <f t="shared" si="116"/>
        <v>0</v>
      </c>
      <c r="IP22" s="9">
        <f t="shared" si="117"/>
        <v>0</v>
      </c>
      <c r="IQ22" s="9">
        <f t="shared" si="118"/>
        <v>0</v>
      </c>
      <c r="IR22" s="9">
        <f t="shared" si="119"/>
        <v>73</v>
      </c>
      <c r="IS22" s="7"/>
      <c r="IT22" s="7"/>
      <c r="IU22" s="7"/>
      <c r="IV22" s="7"/>
    </row>
    <row r="23" spans="1:256" s="1" customFormat="1" ht="70.5">
      <c r="A23" s="79">
        <v>13</v>
      </c>
      <c r="B23" s="80">
        <v>271</v>
      </c>
      <c r="C23" s="81" t="s">
        <v>33</v>
      </c>
      <c r="D23" s="80" t="s">
        <v>36</v>
      </c>
      <c r="E23" s="83" t="s">
        <v>32</v>
      </c>
      <c r="F23" s="91" t="s">
        <v>72</v>
      </c>
      <c r="G23" s="81" t="s">
        <v>43</v>
      </c>
      <c r="H23" s="110" t="s">
        <v>41</v>
      </c>
      <c r="I23" s="87" t="s">
        <v>1</v>
      </c>
      <c r="J23" s="90">
        <v>0</v>
      </c>
      <c r="K23" s="104">
        <v>10</v>
      </c>
      <c r="L23" s="113">
        <f>LOOKUP(K23,{1,2,3,4,5,6,7,8,9,10,11,12,13,14,15,16,17,18,19,20,21},{25,22,20,18,16,15,14,13,12,11,10,9,8,7,6,5,4,3,2,1,0})</f>
        <v>11</v>
      </c>
      <c r="M23" s="87">
        <f t="shared" si="0"/>
        <v>11</v>
      </c>
      <c r="N23" s="6" t="e">
        <f>#REF!+#REF!</f>
        <v>#REF!</v>
      </c>
      <c r="O23" s="7"/>
      <c r="P23" s="8"/>
      <c r="Q23" s="7">
        <f t="shared" si="120"/>
        <v>0</v>
      </c>
      <c r="R23" s="7">
        <f t="shared" si="121"/>
        <v>0</v>
      </c>
      <c r="S23" s="7">
        <f t="shared" si="122"/>
        <v>0</v>
      </c>
      <c r="T23" s="7">
        <f t="shared" si="123"/>
        <v>0</v>
      </c>
      <c r="U23" s="7">
        <f t="shared" si="124"/>
        <v>0</v>
      </c>
      <c r="V23" s="7">
        <f t="shared" si="125"/>
        <v>0</v>
      </c>
      <c r="W23" s="7">
        <f t="shared" si="126"/>
        <v>0</v>
      </c>
      <c r="X23" s="7">
        <f t="shared" si="127"/>
        <v>0</v>
      </c>
      <c r="Y23" s="7">
        <f t="shared" si="128"/>
        <v>0</v>
      </c>
      <c r="Z23" s="7">
        <f t="shared" si="129"/>
        <v>0</v>
      </c>
      <c r="AA23" s="7">
        <f t="shared" si="130"/>
        <v>0</v>
      </c>
      <c r="AB23" s="7">
        <f t="shared" si="131"/>
        <v>0</v>
      </c>
      <c r="AC23" s="7">
        <f t="shared" si="132"/>
        <v>0</v>
      </c>
      <c r="AD23" s="7">
        <f t="shared" si="133"/>
        <v>0</v>
      </c>
      <c r="AE23" s="7">
        <f t="shared" si="134"/>
        <v>0</v>
      </c>
      <c r="AF23" s="7">
        <f t="shared" si="135"/>
        <v>0</v>
      </c>
      <c r="AG23" s="7">
        <f t="shared" si="136"/>
        <v>0</v>
      </c>
      <c r="AH23" s="7">
        <f t="shared" si="137"/>
        <v>0</v>
      </c>
      <c r="AI23" s="7">
        <f t="shared" si="138"/>
        <v>0</v>
      </c>
      <c r="AJ23" s="7">
        <f t="shared" si="139"/>
        <v>0</v>
      </c>
      <c r="AK23" s="7">
        <f t="shared" si="140"/>
        <v>0</v>
      </c>
      <c r="AL23" s="7">
        <f t="shared" si="141"/>
        <v>0</v>
      </c>
      <c r="AM23" s="7">
        <f t="shared" si="1"/>
        <v>0</v>
      </c>
      <c r="AN23" s="7">
        <f t="shared" si="2"/>
        <v>0</v>
      </c>
      <c r="AO23" s="7">
        <f t="shared" si="3"/>
        <v>0</v>
      </c>
      <c r="AP23" s="7">
        <f t="shared" si="4"/>
        <v>0</v>
      </c>
      <c r="AQ23" s="7">
        <f t="shared" si="5"/>
        <v>0</v>
      </c>
      <c r="AR23" s="7">
        <f t="shared" si="6"/>
        <v>0</v>
      </c>
      <c r="AS23" s="7">
        <f t="shared" si="7"/>
        <v>0</v>
      </c>
      <c r="AT23" s="7">
        <f t="shared" si="8"/>
        <v>0</v>
      </c>
      <c r="AU23" s="7">
        <f t="shared" si="9"/>
        <v>0</v>
      </c>
      <c r="AV23" s="7">
        <f t="shared" si="10"/>
        <v>0</v>
      </c>
      <c r="AW23" s="7">
        <f t="shared" si="11"/>
        <v>0</v>
      </c>
      <c r="AX23" s="7">
        <f t="shared" si="12"/>
        <v>10</v>
      </c>
      <c r="AY23" s="7">
        <f t="shared" si="13"/>
        <v>0</v>
      </c>
      <c r="AZ23" s="7">
        <f t="shared" si="14"/>
        <v>0</v>
      </c>
      <c r="BA23" s="7">
        <f t="shared" si="15"/>
        <v>0</v>
      </c>
      <c r="BB23" s="7">
        <f t="shared" si="16"/>
        <v>0</v>
      </c>
      <c r="BC23" s="7">
        <f t="shared" si="17"/>
        <v>0</v>
      </c>
      <c r="BD23" s="7">
        <f t="shared" si="18"/>
        <v>0</v>
      </c>
      <c r="BE23" s="7">
        <f t="shared" si="19"/>
        <v>0</v>
      </c>
      <c r="BF23" s="7">
        <f t="shared" si="20"/>
        <v>0</v>
      </c>
      <c r="BG23" s="7">
        <f t="shared" si="21"/>
        <v>0</v>
      </c>
      <c r="BH23" s="7">
        <f t="shared" si="22"/>
        <v>0</v>
      </c>
      <c r="BI23" s="7">
        <f t="shared" si="23"/>
        <v>0</v>
      </c>
      <c r="BJ23" s="7">
        <f t="shared" si="24"/>
        <v>10</v>
      </c>
      <c r="BK23" s="7">
        <f t="shared" si="142"/>
        <v>0</v>
      </c>
      <c r="BL23" s="7">
        <f t="shared" si="143"/>
        <v>0</v>
      </c>
      <c r="BM23" s="7">
        <f t="shared" si="144"/>
        <v>0</v>
      </c>
      <c r="BN23" s="7">
        <f t="shared" si="145"/>
        <v>0</v>
      </c>
      <c r="BO23" s="7">
        <f t="shared" si="146"/>
        <v>0</v>
      </c>
      <c r="BP23" s="7">
        <f t="shared" si="147"/>
        <v>0</v>
      </c>
      <c r="BQ23" s="7">
        <f t="shared" si="148"/>
        <v>0</v>
      </c>
      <c r="BR23" s="7">
        <f t="shared" si="149"/>
        <v>0</v>
      </c>
      <c r="BS23" s="7">
        <f t="shared" si="150"/>
        <v>0</v>
      </c>
      <c r="BT23" s="7">
        <f t="shared" si="151"/>
        <v>0</v>
      </c>
      <c r="BU23" s="7">
        <f t="shared" si="152"/>
        <v>0</v>
      </c>
      <c r="BV23" s="7">
        <f t="shared" si="153"/>
        <v>0</v>
      </c>
      <c r="BW23" s="7">
        <f t="shared" si="154"/>
        <v>0</v>
      </c>
      <c r="BX23" s="7">
        <f t="shared" si="155"/>
        <v>0</v>
      </c>
      <c r="BY23" s="7">
        <f t="shared" si="156"/>
        <v>0</v>
      </c>
      <c r="BZ23" s="7">
        <f t="shared" si="157"/>
        <v>0</v>
      </c>
      <c r="CA23" s="7">
        <f t="shared" si="158"/>
        <v>0</v>
      </c>
      <c r="CB23" s="7">
        <f t="shared" si="159"/>
        <v>0</v>
      </c>
      <c r="CC23" s="7">
        <f t="shared" si="160"/>
        <v>0</v>
      </c>
      <c r="CD23" s="7">
        <f t="shared" si="161"/>
        <v>0</v>
      </c>
      <c r="CE23" s="7">
        <f t="shared" si="162"/>
        <v>0</v>
      </c>
      <c r="CF23" s="7">
        <f t="shared" si="163"/>
        <v>0</v>
      </c>
      <c r="CG23" s="7">
        <f t="shared" si="164"/>
        <v>0</v>
      </c>
      <c r="CH23" s="7">
        <f t="shared" si="165"/>
        <v>0</v>
      </c>
      <c r="CI23" s="7">
        <f t="shared" si="166"/>
        <v>0</v>
      </c>
      <c r="CJ23" s="7">
        <f t="shared" si="167"/>
        <v>0</v>
      </c>
      <c r="CK23" s="7">
        <f t="shared" si="168"/>
        <v>0</v>
      </c>
      <c r="CL23" s="7">
        <f t="shared" si="169"/>
        <v>0</v>
      </c>
      <c r="CM23" s="7">
        <f t="shared" si="170"/>
        <v>0</v>
      </c>
      <c r="CN23" s="7">
        <f t="shared" si="171"/>
        <v>0</v>
      </c>
      <c r="CO23" s="7">
        <f t="shared" si="172"/>
        <v>0</v>
      </c>
      <c r="CP23" s="7">
        <f t="shared" si="173"/>
        <v>0</v>
      </c>
      <c r="CQ23" s="7">
        <f t="shared" si="174"/>
        <v>0</v>
      </c>
      <c r="CR23" s="7">
        <f t="shared" si="175"/>
        <v>0</v>
      </c>
      <c r="CS23" s="7">
        <f t="shared" si="176"/>
        <v>0</v>
      </c>
      <c r="CT23" s="7">
        <f t="shared" si="177"/>
        <v>0</v>
      </c>
      <c r="CU23" s="7">
        <f t="shared" si="178"/>
        <v>0</v>
      </c>
      <c r="CV23" s="7">
        <f t="shared" si="179"/>
        <v>0</v>
      </c>
      <c r="CW23" s="7">
        <f t="shared" si="180"/>
        <v>0</v>
      </c>
      <c r="CX23" s="7">
        <f t="shared" si="181"/>
        <v>0</v>
      </c>
      <c r="CY23" s="7">
        <f t="shared" si="182"/>
        <v>0</v>
      </c>
      <c r="CZ23" s="7">
        <f t="shared" si="183"/>
        <v>0</v>
      </c>
      <c r="DA23" s="7">
        <f t="shared" si="25"/>
        <v>0</v>
      </c>
      <c r="DB23" s="7">
        <f t="shared" si="26"/>
        <v>0</v>
      </c>
      <c r="DC23" s="7">
        <f t="shared" si="27"/>
        <v>0</v>
      </c>
      <c r="DD23" s="7">
        <f t="shared" si="28"/>
        <v>0</v>
      </c>
      <c r="DE23" s="7">
        <f t="shared" si="29"/>
        <v>0</v>
      </c>
      <c r="DF23" s="7">
        <f t="shared" si="30"/>
        <v>0</v>
      </c>
      <c r="DG23" s="7">
        <f t="shared" si="31"/>
        <v>0</v>
      </c>
      <c r="DH23" s="7">
        <f t="shared" si="32"/>
        <v>0</v>
      </c>
      <c r="DI23" s="7">
        <f t="shared" si="33"/>
        <v>0</v>
      </c>
      <c r="DJ23" s="7">
        <f t="shared" si="34"/>
        <v>0</v>
      </c>
      <c r="DK23" s="7">
        <f t="shared" si="35"/>
        <v>0</v>
      </c>
      <c r="DL23" s="7">
        <f t="shared" si="36"/>
        <v>30</v>
      </c>
      <c r="DM23" s="7">
        <f t="shared" si="37"/>
        <v>0</v>
      </c>
      <c r="DN23" s="7">
        <f t="shared" si="38"/>
        <v>0</v>
      </c>
      <c r="DO23" s="7">
        <f t="shared" si="39"/>
        <v>0</v>
      </c>
      <c r="DP23" s="7">
        <f t="shared" si="40"/>
        <v>0</v>
      </c>
      <c r="DQ23" s="7">
        <f t="shared" si="41"/>
        <v>0</v>
      </c>
      <c r="DR23" s="7">
        <f t="shared" si="42"/>
        <v>0</v>
      </c>
      <c r="DS23" s="7">
        <f t="shared" si="43"/>
        <v>0</v>
      </c>
      <c r="DT23" s="7">
        <f t="shared" si="44"/>
        <v>0</v>
      </c>
      <c r="DU23" s="7">
        <f t="shared" si="45"/>
        <v>0</v>
      </c>
      <c r="DV23" s="7">
        <f t="shared" si="46"/>
        <v>0</v>
      </c>
      <c r="DW23" s="7">
        <f t="shared" si="47"/>
        <v>0</v>
      </c>
      <c r="DX23" s="7">
        <f t="shared" si="48"/>
        <v>0</v>
      </c>
      <c r="DY23" s="7">
        <f t="shared" si="49"/>
        <v>0</v>
      </c>
      <c r="DZ23" s="7">
        <f t="shared" si="50"/>
        <v>0</v>
      </c>
      <c r="EA23" s="7">
        <f t="shared" si="51"/>
        <v>0</v>
      </c>
      <c r="EB23" s="7">
        <f t="shared" si="52"/>
        <v>0</v>
      </c>
      <c r="EC23" s="7">
        <f t="shared" si="53"/>
        <v>0</v>
      </c>
      <c r="ED23" s="7">
        <f t="shared" si="54"/>
        <v>0</v>
      </c>
      <c r="EE23" s="7">
        <f t="shared" si="55"/>
        <v>0</v>
      </c>
      <c r="EF23" s="7">
        <f t="shared" si="56"/>
        <v>0</v>
      </c>
      <c r="EG23" s="7">
        <f t="shared" si="57"/>
        <v>0</v>
      </c>
      <c r="EH23" s="7">
        <f t="shared" si="58"/>
        <v>0</v>
      </c>
      <c r="EI23" s="7">
        <f t="shared" si="59"/>
        <v>0</v>
      </c>
      <c r="EJ23" s="7">
        <f t="shared" si="60"/>
        <v>0</v>
      </c>
      <c r="EK23" s="7">
        <f t="shared" si="61"/>
        <v>0</v>
      </c>
      <c r="EL23" s="7">
        <f t="shared" si="62"/>
        <v>0</v>
      </c>
      <c r="EM23" s="7">
        <f t="shared" si="63"/>
        <v>0</v>
      </c>
      <c r="EN23" s="7">
        <f t="shared" si="64"/>
        <v>0</v>
      </c>
      <c r="EO23" s="7">
        <f t="shared" si="65"/>
        <v>0</v>
      </c>
      <c r="EP23" s="7">
        <f t="shared" si="66"/>
        <v>0</v>
      </c>
      <c r="EQ23" s="7">
        <f t="shared" si="67"/>
        <v>0</v>
      </c>
      <c r="ER23" s="7">
        <f t="shared" si="68"/>
        <v>30</v>
      </c>
      <c r="ES23" s="7"/>
      <c r="ET23" s="7" t="str">
        <f t="shared" si="69"/>
        <v>Ноль</v>
      </c>
      <c r="EU23" s="7">
        <f t="shared" si="70"/>
        <v>11</v>
      </c>
      <c r="EV23" s="7"/>
      <c r="EW23" s="7">
        <f t="shared" si="71"/>
        <v>11</v>
      </c>
      <c r="EX23" s="7" t="e">
        <f>IF(M23=#REF!,IF(L23&lt;#REF!,#REF!,FB23),#REF!)</f>
        <v>#REF!</v>
      </c>
      <c r="EY23" s="7" t="e">
        <f>IF(M23=#REF!,IF(L23&lt;#REF!,0,1))</f>
        <v>#REF!</v>
      </c>
      <c r="EZ23" s="7" t="e">
        <f>IF(AND(EW23&gt;=21,EW23&lt;&gt;0),EW23,IF(M23&lt;#REF!,"СТОП",EX23+EY23))</f>
        <v>#REF!</v>
      </c>
      <c r="FA23" s="7"/>
      <c r="FB23" s="7">
        <v>15</v>
      </c>
      <c r="FC23" s="7">
        <v>16</v>
      </c>
      <c r="FD23" s="7"/>
      <c r="FE23" s="9">
        <f t="shared" si="184"/>
        <v>0</v>
      </c>
      <c r="FF23" s="9">
        <f t="shared" si="185"/>
        <v>0</v>
      </c>
      <c r="FG23" s="9">
        <f t="shared" si="186"/>
        <v>0</v>
      </c>
      <c r="FH23" s="9">
        <f t="shared" si="187"/>
        <v>0</v>
      </c>
      <c r="FI23" s="9">
        <f t="shared" si="188"/>
        <v>0</v>
      </c>
      <c r="FJ23" s="9">
        <f t="shared" si="189"/>
        <v>0</v>
      </c>
      <c r="FK23" s="9">
        <f t="shared" si="190"/>
        <v>0</v>
      </c>
      <c r="FL23" s="9">
        <f t="shared" si="191"/>
        <v>0</v>
      </c>
      <c r="FM23" s="9">
        <f t="shared" si="192"/>
        <v>0</v>
      </c>
      <c r="FN23" s="9">
        <f t="shared" si="193"/>
        <v>0</v>
      </c>
      <c r="FO23" s="9">
        <f t="shared" si="194"/>
        <v>0</v>
      </c>
      <c r="FP23" s="9">
        <f t="shared" si="195"/>
        <v>0</v>
      </c>
      <c r="FQ23" s="9">
        <f t="shared" si="196"/>
        <v>0</v>
      </c>
      <c r="FR23" s="9">
        <f t="shared" si="197"/>
        <v>0</v>
      </c>
      <c r="FS23" s="9">
        <f t="shared" si="198"/>
        <v>0</v>
      </c>
      <c r="FT23" s="9">
        <f t="shared" si="199"/>
        <v>0</v>
      </c>
      <c r="FU23" s="9">
        <f t="shared" si="200"/>
        <v>0</v>
      </c>
      <c r="FV23" s="9">
        <f t="shared" si="201"/>
        <v>0</v>
      </c>
      <c r="FW23" s="9">
        <f t="shared" si="202"/>
        <v>0</v>
      </c>
      <c r="FX23" s="9">
        <f t="shared" si="203"/>
        <v>0</v>
      </c>
      <c r="FY23" s="9">
        <f t="shared" si="204"/>
        <v>0</v>
      </c>
      <c r="FZ23" s="9">
        <f t="shared" si="205"/>
        <v>0</v>
      </c>
      <c r="GA23" s="9">
        <f t="shared" si="72"/>
        <v>0</v>
      </c>
      <c r="GB23" s="9">
        <f t="shared" si="73"/>
        <v>0</v>
      </c>
      <c r="GC23" s="9">
        <f t="shared" si="74"/>
        <v>0</v>
      </c>
      <c r="GD23" s="9">
        <f t="shared" si="75"/>
        <v>0</v>
      </c>
      <c r="GE23" s="9">
        <f t="shared" si="76"/>
        <v>0</v>
      </c>
      <c r="GF23" s="9">
        <f t="shared" si="77"/>
        <v>0</v>
      </c>
      <c r="GG23" s="9">
        <f t="shared" si="78"/>
        <v>0</v>
      </c>
      <c r="GH23" s="9">
        <f t="shared" si="79"/>
        <v>0</v>
      </c>
      <c r="GI23" s="9">
        <f t="shared" si="80"/>
        <v>0</v>
      </c>
      <c r="GJ23" s="9">
        <f t="shared" si="81"/>
        <v>0</v>
      </c>
      <c r="GK23" s="9">
        <f t="shared" si="82"/>
        <v>0</v>
      </c>
      <c r="GL23" s="9">
        <f t="shared" si="83"/>
        <v>10</v>
      </c>
      <c r="GM23" s="9">
        <f t="shared" si="84"/>
        <v>0</v>
      </c>
      <c r="GN23" s="9">
        <f t="shared" si="85"/>
        <v>0</v>
      </c>
      <c r="GO23" s="9">
        <f t="shared" si="86"/>
        <v>0</v>
      </c>
      <c r="GP23" s="9">
        <f t="shared" si="87"/>
        <v>0</v>
      </c>
      <c r="GQ23" s="9">
        <f t="shared" si="88"/>
        <v>0</v>
      </c>
      <c r="GR23" s="9">
        <f t="shared" si="89"/>
        <v>0</v>
      </c>
      <c r="GS23" s="9">
        <f t="shared" si="90"/>
        <v>0</v>
      </c>
      <c r="GT23" s="9">
        <f t="shared" si="91"/>
        <v>0</v>
      </c>
      <c r="GU23" s="9">
        <f t="shared" si="92"/>
        <v>0</v>
      </c>
      <c r="GV23" s="9">
        <f t="shared" si="93"/>
        <v>0</v>
      </c>
      <c r="GW23" s="9">
        <f t="shared" si="94"/>
        <v>0</v>
      </c>
      <c r="GX23" s="9">
        <f t="shared" si="95"/>
        <v>10</v>
      </c>
      <c r="GY23" s="9">
        <f t="shared" si="206"/>
        <v>0</v>
      </c>
      <c r="GZ23" s="9">
        <f t="shared" si="207"/>
        <v>0</v>
      </c>
      <c r="HA23" s="9">
        <f t="shared" si="208"/>
        <v>0</v>
      </c>
      <c r="HB23" s="9">
        <f t="shared" si="209"/>
        <v>0</v>
      </c>
      <c r="HC23" s="9">
        <f t="shared" si="210"/>
        <v>0</v>
      </c>
      <c r="HD23" s="9">
        <f t="shared" si="211"/>
        <v>0</v>
      </c>
      <c r="HE23" s="9">
        <f t="shared" si="212"/>
        <v>0</v>
      </c>
      <c r="HF23" s="9">
        <f t="shared" si="213"/>
        <v>0</v>
      </c>
      <c r="HG23" s="9">
        <f t="shared" si="214"/>
        <v>0</v>
      </c>
      <c r="HH23" s="9">
        <f t="shared" si="215"/>
        <v>0</v>
      </c>
      <c r="HI23" s="9">
        <f t="shared" si="216"/>
        <v>0</v>
      </c>
      <c r="HJ23" s="9">
        <f t="shared" si="217"/>
        <v>0</v>
      </c>
      <c r="HK23" s="9">
        <f t="shared" si="218"/>
        <v>0</v>
      </c>
      <c r="HL23" s="9">
        <f t="shared" si="219"/>
        <v>0</v>
      </c>
      <c r="HM23" s="9">
        <f t="shared" si="220"/>
        <v>0</v>
      </c>
      <c r="HN23" s="9">
        <f t="shared" si="221"/>
        <v>0</v>
      </c>
      <c r="HO23" s="9">
        <f t="shared" si="222"/>
        <v>0</v>
      </c>
      <c r="HP23" s="9">
        <f t="shared" si="223"/>
        <v>0</v>
      </c>
      <c r="HQ23" s="9">
        <f t="shared" si="224"/>
        <v>0</v>
      </c>
      <c r="HR23" s="9">
        <f t="shared" si="225"/>
        <v>0</v>
      </c>
      <c r="HS23" s="9">
        <f t="shared" si="226"/>
        <v>0</v>
      </c>
      <c r="HT23" s="9">
        <f t="shared" si="227"/>
        <v>0</v>
      </c>
      <c r="HU23" s="9">
        <f t="shared" si="96"/>
        <v>0</v>
      </c>
      <c r="HV23" s="9">
        <f t="shared" si="97"/>
        <v>0</v>
      </c>
      <c r="HW23" s="9">
        <f t="shared" si="98"/>
        <v>0</v>
      </c>
      <c r="HX23" s="9">
        <f t="shared" si="99"/>
        <v>0</v>
      </c>
      <c r="HY23" s="9">
        <f t="shared" si="100"/>
        <v>0</v>
      </c>
      <c r="HZ23" s="9">
        <f t="shared" si="101"/>
        <v>0</v>
      </c>
      <c r="IA23" s="9">
        <f t="shared" si="102"/>
        <v>0</v>
      </c>
      <c r="IB23" s="9">
        <f t="shared" si="103"/>
        <v>0</v>
      </c>
      <c r="IC23" s="9">
        <f t="shared" si="104"/>
        <v>0</v>
      </c>
      <c r="ID23" s="9">
        <f t="shared" si="105"/>
        <v>0</v>
      </c>
      <c r="IE23" s="9">
        <f t="shared" si="106"/>
        <v>0</v>
      </c>
      <c r="IF23" s="9">
        <f t="shared" si="107"/>
        <v>75</v>
      </c>
      <c r="IG23" s="9">
        <f t="shared" si="108"/>
        <v>0</v>
      </c>
      <c r="IH23" s="9">
        <f t="shared" si="109"/>
        <v>0</v>
      </c>
      <c r="II23" s="9">
        <f t="shared" si="110"/>
        <v>0</v>
      </c>
      <c r="IJ23" s="9">
        <f t="shared" si="111"/>
        <v>0</v>
      </c>
      <c r="IK23" s="9">
        <f t="shared" si="112"/>
        <v>0</v>
      </c>
      <c r="IL23" s="9">
        <f t="shared" si="113"/>
        <v>0</v>
      </c>
      <c r="IM23" s="9">
        <f t="shared" si="114"/>
        <v>0</v>
      </c>
      <c r="IN23" s="9">
        <f t="shared" si="115"/>
        <v>0</v>
      </c>
      <c r="IO23" s="9">
        <f t="shared" si="116"/>
        <v>0</v>
      </c>
      <c r="IP23" s="9">
        <f t="shared" si="117"/>
        <v>0</v>
      </c>
      <c r="IQ23" s="9">
        <f t="shared" si="118"/>
        <v>0</v>
      </c>
      <c r="IR23" s="9">
        <f t="shared" si="119"/>
        <v>75</v>
      </c>
      <c r="IS23" s="7"/>
      <c r="IT23" s="7"/>
      <c r="IU23" s="7"/>
      <c r="IV23" s="7"/>
    </row>
    <row r="24" spans="1:256" s="1" customFormat="1" ht="70.5">
      <c r="A24" s="79">
        <v>14</v>
      </c>
      <c r="B24" s="80">
        <v>313</v>
      </c>
      <c r="C24" s="81" t="s">
        <v>73</v>
      </c>
      <c r="D24" s="80" t="s">
        <v>36</v>
      </c>
      <c r="E24" s="83" t="s">
        <v>58</v>
      </c>
      <c r="F24" s="91" t="s">
        <v>64</v>
      </c>
      <c r="G24" s="85" t="s">
        <v>65</v>
      </c>
      <c r="H24" s="110" t="s">
        <v>66</v>
      </c>
      <c r="I24" s="87" t="s">
        <v>1</v>
      </c>
      <c r="J24" s="90">
        <v>0</v>
      </c>
      <c r="K24" s="104">
        <v>11</v>
      </c>
      <c r="L24" s="113">
        <f>LOOKUP(K24,{1,2,3,4,5,6,7,8,9,10,11,12,13,14,15,16,17,18,19,20,21},{25,22,20,18,16,15,14,13,12,11,10,9,8,7,6,5,4,3,2,1,0})</f>
        <v>10</v>
      </c>
      <c r="M24" s="87">
        <f t="shared" si="0"/>
        <v>10</v>
      </c>
      <c r="N24" s="6" t="e">
        <f>#REF!+#REF!</f>
        <v>#REF!</v>
      </c>
      <c r="O24" s="7"/>
      <c r="P24" s="8"/>
      <c r="Q24" s="7">
        <f t="shared" si="120"/>
        <v>0</v>
      </c>
      <c r="R24" s="7">
        <f t="shared" si="121"/>
        <v>0</v>
      </c>
      <c r="S24" s="7">
        <f t="shared" si="122"/>
        <v>0</v>
      </c>
      <c r="T24" s="7">
        <f t="shared" si="123"/>
        <v>0</v>
      </c>
      <c r="U24" s="7">
        <f t="shared" si="124"/>
        <v>0</v>
      </c>
      <c r="V24" s="7">
        <f t="shared" si="125"/>
        <v>0</v>
      </c>
      <c r="W24" s="7">
        <f t="shared" si="126"/>
        <v>0</v>
      </c>
      <c r="X24" s="7">
        <f t="shared" si="127"/>
        <v>0</v>
      </c>
      <c r="Y24" s="7">
        <f t="shared" si="128"/>
        <v>0</v>
      </c>
      <c r="Z24" s="7">
        <f t="shared" si="129"/>
        <v>0</v>
      </c>
      <c r="AA24" s="7">
        <f t="shared" si="130"/>
        <v>0</v>
      </c>
      <c r="AB24" s="7">
        <f t="shared" si="131"/>
        <v>0</v>
      </c>
      <c r="AC24" s="7">
        <f t="shared" si="132"/>
        <v>0</v>
      </c>
      <c r="AD24" s="7">
        <f t="shared" si="133"/>
        <v>0</v>
      </c>
      <c r="AE24" s="7">
        <f t="shared" si="134"/>
        <v>0</v>
      </c>
      <c r="AF24" s="7">
        <f t="shared" si="135"/>
        <v>0</v>
      </c>
      <c r="AG24" s="7">
        <f t="shared" si="136"/>
        <v>0</v>
      </c>
      <c r="AH24" s="7">
        <f t="shared" si="137"/>
        <v>0</v>
      </c>
      <c r="AI24" s="7">
        <f t="shared" si="138"/>
        <v>0</v>
      </c>
      <c r="AJ24" s="7">
        <f t="shared" si="139"/>
        <v>0</v>
      </c>
      <c r="AK24" s="7">
        <f t="shared" si="140"/>
        <v>0</v>
      </c>
      <c r="AL24" s="7">
        <f t="shared" si="141"/>
        <v>0</v>
      </c>
      <c r="AM24" s="7">
        <f t="shared" si="1"/>
        <v>0</v>
      </c>
      <c r="AN24" s="7">
        <f t="shared" si="2"/>
        <v>0</v>
      </c>
      <c r="AO24" s="7">
        <f t="shared" si="3"/>
        <v>0</v>
      </c>
      <c r="AP24" s="7">
        <f t="shared" si="4"/>
        <v>0</v>
      </c>
      <c r="AQ24" s="7">
        <f t="shared" si="5"/>
        <v>0</v>
      </c>
      <c r="AR24" s="7">
        <f t="shared" si="6"/>
        <v>0</v>
      </c>
      <c r="AS24" s="7">
        <f t="shared" si="7"/>
        <v>0</v>
      </c>
      <c r="AT24" s="7">
        <f t="shared" si="8"/>
        <v>0</v>
      </c>
      <c r="AU24" s="7">
        <f t="shared" si="9"/>
        <v>0</v>
      </c>
      <c r="AV24" s="7">
        <f t="shared" si="10"/>
        <v>0</v>
      </c>
      <c r="AW24" s="7">
        <f t="shared" si="11"/>
        <v>11</v>
      </c>
      <c r="AX24" s="7">
        <f t="shared" si="12"/>
        <v>0</v>
      </c>
      <c r="AY24" s="7">
        <f t="shared" si="13"/>
        <v>0</v>
      </c>
      <c r="AZ24" s="7">
        <f t="shared" si="14"/>
        <v>0</v>
      </c>
      <c r="BA24" s="7">
        <f t="shared" si="15"/>
        <v>0</v>
      </c>
      <c r="BB24" s="7">
        <f t="shared" si="16"/>
        <v>0</v>
      </c>
      <c r="BC24" s="7">
        <f t="shared" si="17"/>
        <v>0</v>
      </c>
      <c r="BD24" s="7">
        <f t="shared" si="18"/>
        <v>0</v>
      </c>
      <c r="BE24" s="7">
        <f t="shared" si="19"/>
        <v>0</v>
      </c>
      <c r="BF24" s="7">
        <f t="shared" si="20"/>
        <v>0</v>
      </c>
      <c r="BG24" s="7">
        <f t="shared" si="21"/>
        <v>0</v>
      </c>
      <c r="BH24" s="7">
        <f t="shared" si="22"/>
        <v>0</v>
      </c>
      <c r="BI24" s="7">
        <f t="shared" si="23"/>
        <v>0</v>
      </c>
      <c r="BJ24" s="7">
        <f t="shared" si="24"/>
        <v>11</v>
      </c>
      <c r="BK24" s="7">
        <f t="shared" si="142"/>
        <v>0</v>
      </c>
      <c r="BL24" s="7">
        <f t="shared" si="143"/>
        <v>0</v>
      </c>
      <c r="BM24" s="7">
        <f t="shared" si="144"/>
        <v>0</v>
      </c>
      <c r="BN24" s="7">
        <f t="shared" si="145"/>
        <v>0</v>
      </c>
      <c r="BO24" s="7">
        <f t="shared" si="146"/>
        <v>0</v>
      </c>
      <c r="BP24" s="7">
        <f t="shared" si="147"/>
        <v>0</v>
      </c>
      <c r="BQ24" s="7">
        <f t="shared" si="148"/>
        <v>0</v>
      </c>
      <c r="BR24" s="7">
        <f t="shared" si="149"/>
        <v>0</v>
      </c>
      <c r="BS24" s="7">
        <f t="shared" si="150"/>
        <v>0</v>
      </c>
      <c r="BT24" s="7">
        <f t="shared" si="151"/>
        <v>0</v>
      </c>
      <c r="BU24" s="7">
        <f t="shared" si="152"/>
        <v>0</v>
      </c>
      <c r="BV24" s="7">
        <f t="shared" si="153"/>
        <v>0</v>
      </c>
      <c r="BW24" s="7">
        <f t="shared" si="154"/>
        <v>0</v>
      </c>
      <c r="BX24" s="7">
        <f t="shared" si="155"/>
        <v>0</v>
      </c>
      <c r="BY24" s="7">
        <f t="shared" si="156"/>
        <v>0</v>
      </c>
      <c r="BZ24" s="7">
        <f t="shared" si="157"/>
        <v>0</v>
      </c>
      <c r="CA24" s="7">
        <f t="shared" si="158"/>
        <v>0</v>
      </c>
      <c r="CB24" s="7">
        <f t="shared" si="159"/>
        <v>0</v>
      </c>
      <c r="CC24" s="7">
        <f t="shared" si="160"/>
        <v>0</v>
      </c>
      <c r="CD24" s="7">
        <f t="shared" si="161"/>
        <v>0</v>
      </c>
      <c r="CE24" s="7">
        <f t="shared" si="162"/>
        <v>0</v>
      </c>
      <c r="CF24" s="7">
        <f t="shared" si="163"/>
        <v>0</v>
      </c>
      <c r="CG24" s="7">
        <f t="shared" si="164"/>
        <v>0</v>
      </c>
      <c r="CH24" s="7">
        <f t="shared" si="165"/>
        <v>0</v>
      </c>
      <c r="CI24" s="7">
        <f t="shared" si="166"/>
        <v>0</v>
      </c>
      <c r="CJ24" s="7">
        <f t="shared" si="167"/>
        <v>0</v>
      </c>
      <c r="CK24" s="7">
        <f t="shared" si="168"/>
        <v>0</v>
      </c>
      <c r="CL24" s="7">
        <f t="shared" si="169"/>
        <v>0</v>
      </c>
      <c r="CM24" s="7">
        <f t="shared" si="170"/>
        <v>0</v>
      </c>
      <c r="CN24" s="7">
        <f t="shared" si="171"/>
        <v>0</v>
      </c>
      <c r="CO24" s="7">
        <f t="shared" si="172"/>
        <v>0</v>
      </c>
      <c r="CP24" s="7">
        <f t="shared" si="173"/>
        <v>0</v>
      </c>
      <c r="CQ24" s="7">
        <f t="shared" si="174"/>
        <v>0</v>
      </c>
      <c r="CR24" s="7">
        <f t="shared" si="175"/>
        <v>0</v>
      </c>
      <c r="CS24" s="7">
        <f t="shared" si="176"/>
        <v>0</v>
      </c>
      <c r="CT24" s="7">
        <f t="shared" si="177"/>
        <v>0</v>
      </c>
      <c r="CU24" s="7">
        <f t="shared" si="178"/>
        <v>0</v>
      </c>
      <c r="CV24" s="7">
        <f t="shared" si="179"/>
        <v>0</v>
      </c>
      <c r="CW24" s="7">
        <f t="shared" si="180"/>
        <v>0</v>
      </c>
      <c r="CX24" s="7">
        <f t="shared" si="181"/>
        <v>0</v>
      </c>
      <c r="CY24" s="7">
        <f t="shared" si="182"/>
        <v>0</v>
      </c>
      <c r="CZ24" s="7">
        <f t="shared" si="183"/>
        <v>0</v>
      </c>
      <c r="DA24" s="7">
        <f t="shared" si="25"/>
        <v>0</v>
      </c>
      <c r="DB24" s="7">
        <f t="shared" si="26"/>
        <v>0</v>
      </c>
      <c r="DC24" s="7">
        <f t="shared" si="27"/>
        <v>0</v>
      </c>
      <c r="DD24" s="7">
        <f t="shared" si="28"/>
        <v>0</v>
      </c>
      <c r="DE24" s="7">
        <f t="shared" si="29"/>
        <v>0</v>
      </c>
      <c r="DF24" s="7">
        <f t="shared" si="30"/>
        <v>0</v>
      </c>
      <c r="DG24" s="7">
        <f t="shared" si="31"/>
        <v>0</v>
      </c>
      <c r="DH24" s="7">
        <f t="shared" si="32"/>
        <v>0</v>
      </c>
      <c r="DI24" s="7">
        <f t="shared" si="33"/>
        <v>0</v>
      </c>
      <c r="DJ24" s="7">
        <f t="shared" si="34"/>
        <v>0</v>
      </c>
      <c r="DK24" s="7">
        <f t="shared" si="35"/>
        <v>31</v>
      </c>
      <c r="DL24" s="7">
        <f t="shared" si="36"/>
        <v>0</v>
      </c>
      <c r="DM24" s="7">
        <f t="shared" si="37"/>
        <v>0</v>
      </c>
      <c r="DN24" s="7">
        <f t="shared" si="38"/>
        <v>0</v>
      </c>
      <c r="DO24" s="7">
        <f t="shared" si="39"/>
        <v>0</v>
      </c>
      <c r="DP24" s="7">
        <f t="shared" si="40"/>
        <v>0</v>
      </c>
      <c r="DQ24" s="7">
        <f t="shared" si="41"/>
        <v>0</v>
      </c>
      <c r="DR24" s="7">
        <f t="shared" si="42"/>
        <v>0</v>
      </c>
      <c r="DS24" s="7">
        <f t="shared" si="43"/>
        <v>0</v>
      </c>
      <c r="DT24" s="7">
        <f t="shared" si="44"/>
        <v>0</v>
      </c>
      <c r="DU24" s="7">
        <f t="shared" si="45"/>
        <v>0</v>
      </c>
      <c r="DV24" s="7">
        <f t="shared" si="46"/>
        <v>0</v>
      </c>
      <c r="DW24" s="7">
        <f t="shared" si="47"/>
        <v>0</v>
      </c>
      <c r="DX24" s="7">
        <f t="shared" si="48"/>
        <v>0</v>
      </c>
      <c r="DY24" s="7">
        <f t="shared" si="49"/>
        <v>0</v>
      </c>
      <c r="DZ24" s="7">
        <f t="shared" si="50"/>
        <v>0</v>
      </c>
      <c r="EA24" s="7">
        <f t="shared" si="51"/>
        <v>0</v>
      </c>
      <c r="EB24" s="7">
        <f t="shared" si="52"/>
        <v>0</v>
      </c>
      <c r="EC24" s="7">
        <f t="shared" si="53"/>
        <v>0</v>
      </c>
      <c r="ED24" s="7">
        <f t="shared" si="54"/>
        <v>0</v>
      </c>
      <c r="EE24" s="7">
        <f t="shared" si="55"/>
        <v>0</v>
      </c>
      <c r="EF24" s="7">
        <f t="shared" si="56"/>
        <v>0</v>
      </c>
      <c r="EG24" s="7">
        <f t="shared" si="57"/>
        <v>0</v>
      </c>
      <c r="EH24" s="7">
        <f t="shared" si="58"/>
        <v>0</v>
      </c>
      <c r="EI24" s="7">
        <f t="shared" si="59"/>
        <v>0</v>
      </c>
      <c r="EJ24" s="7">
        <f t="shared" si="60"/>
        <v>0</v>
      </c>
      <c r="EK24" s="7">
        <f t="shared" si="61"/>
        <v>0</v>
      </c>
      <c r="EL24" s="7">
        <f t="shared" si="62"/>
        <v>0</v>
      </c>
      <c r="EM24" s="7">
        <f t="shared" si="63"/>
        <v>0</v>
      </c>
      <c r="EN24" s="7">
        <f t="shared" si="64"/>
        <v>0</v>
      </c>
      <c r="EO24" s="7">
        <f t="shared" si="65"/>
        <v>0</v>
      </c>
      <c r="EP24" s="7">
        <f t="shared" si="66"/>
        <v>0</v>
      </c>
      <c r="EQ24" s="7">
        <f t="shared" si="67"/>
        <v>0</v>
      </c>
      <c r="ER24" s="7">
        <f t="shared" si="68"/>
        <v>31</v>
      </c>
      <c r="ES24" s="7"/>
      <c r="ET24" s="7" t="str">
        <f t="shared" ref="ET24:ET35" si="228">IF(J24="сх","ноль",IF(J24&gt;0,J24,"Ноль"))</f>
        <v>Ноль</v>
      </c>
      <c r="EU24" s="7">
        <f t="shared" si="70"/>
        <v>10</v>
      </c>
      <c r="EV24" s="7"/>
      <c r="EW24" s="7">
        <f t="shared" si="71"/>
        <v>10</v>
      </c>
      <c r="EX24" s="7" t="e">
        <f>IF(M24=#REF!,IF(L24&lt;#REF!,#REF!,FB24),#REF!)</f>
        <v>#REF!</v>
      </c>
      <c r="EY24" s="7" t="e">
        <f>IF(M24=#REF!,IF(L24&lt;#REF!,0,1))</f>
        <v>#REF!</v>
      </c>
      <c r="EZ24" s="7" t="e">
        <f>IF(AND(EW24&gt;=21,EW24&lt;&gt;0),EW24,IF(M24&lt;#REF!,"СТОП",EX24+EY24))</f>
        <v>#REF!</v>
      </c>
      <c r="FA24" s="7"/>
      <c r="FB24" s="7">
        <v>15</v>
      </c>
      <c r="FC24" s="7">
        <v>16</v>
      </c>
      <c r="FD24" s="7"/>
      <c r="FE24" s="9">
        <f t="shared" si="184"/>
        <v>0</v>
      </c>
      <c r="FF24" s="9">
        <f t="shared" si="185"/>
        <v>0</v>
      </c>
      <c r="FG24" s="9">
        <f t="shared" si="186"/>
        <v>0</v>
      </c>
      <c r="FH24" s="9">
        <f t="shared" si="187"/>
        <v>0</v>
      </c>
      <c r="FI24" s="9">
        <f t="shared" si="188"/>
        <v>0</v>
      </c>
      <c r="FJ24" s="9">
        <f t="shared" si="189"/>
        <v>0</v>
      </c>
      <c r="FK24" s="9">
        <f t="shared" si="190"/>
        <v>0</v>
      </c>
      <c r="FL24" s="9">
        <f t="shared" si="191"/>
        <v>0</v>
      </c>
      <c r="FM24" s="9">
        <f t="shared" si="192"/>
        <v>0</v>
      </c>
      <c r="FN24" s="9">
        <f t="shared" si="193"/>
        <v>0</v>
      </c>
      <c r="FO24" s="9">
        <f t="shared" si="194"/>
        <v>0</v>
      </c>
      <c r="FP24" s="9">
        <f t="shared" si="195"/>
        <v>0</v>
      </c>
      <c r="FQ24" s="9">
        <f t="shared" si="196"/>
        <v>0</v>
      </c>
      <c r="FR24" s="9">
        <f t="shared" si="197"/>
        <v>0</v>
      </c>
      <c r="FS24" s="9">
        <f t="shared" si="198"/>
        <v>0</v>
      </c>
      <c r="FT24" s="9">
        <f t="shared" si="199"/>
        <v>0</v>
      </c>
      <c r="FU24" s="9">
        <f t="shared" si="200"/>
        <v>0</v>
      </c>
      <c r="FV24" s="9">
        <f t="shared" si="201"/>
        <v>0</v>
      </c>
      <c r="FW24" s="9">
        <f t="shared" si="202"/>
        <v>0</v>
      </c>
      <c r="FX24" s="9">
        <f t="shared" si="203"/>
        <v>0</v>
      </c>
      <c r="FY24" s="9">
        <f t="shared" si="204"/>
        <v>0</v>
      </c>
      <c r="FZ24" s="9">
        <f t="shared" si="205"/>
        <v>0</v>
      </c>
      <c r="GA24" s="9">
        <f t="shared" si="72"/>
        <v>0</v>
      </c>
      <c r="GB24" s="9">
        <f t="shared" si="73"/>
        <v>0</v>
      </c>
      <c r="GC24" s="9">
        <f t="shared" si="74"/>
        <v>0</v>
      </c>
      <c r="GD24" s="9">
        <f t="shared" si="75"/>
        <v>0</v>
      </c>
      <c r="GE24" s="9">
        <f t="shared" si="76"/>
        <v>0</v>
      </c>
      <c r="GF24" s="9">
        <f t="shared" si="77"/>
        <v>0</v>
      </c>
      <c r="GG24" s="9">
        <f t="shared" si="78"/>
        <v>0</v>
      </c>
      <c r="GH24" s="9">
        <f t="shared" si="79"/>
        <v>0</v>
      </c>
      <c r="GI24" s="9">
        <f t="shared" si="80"/>
        <v>0</v>
      </c>
      <c r="GJ24" s="9">
        <f t="shared" si="81"/>
        <v>0</v>
      </c>
      <c r="GK24" s="9">
        <f t="shared" si="82"/>
        <v>11</v>
      </c>
      <c r="GL24" s="9">
        <f t="shared" si="83"/>
        <v>0</v>
      </c>
      <c r="GM24" s="9">
        <f t="shared" si="84"/>
        <v>0</v>
      </c>
      <c r="GN24" s="9">
        <f t="shared" si="85"/>
        <v>0</v>
      </c>
      <c r="GO24" s="9">
        <f t="shared" si="86"/>
        <v>0</v>
      </c>
      <c r="GP24" s="9">
        <f t="shared" si="87"/>
        <v>0</v>
      </c>
      <c r="GQ24" s="9">
        <f t="shared" si="88"/>
        <v>0</v>
      </c>
      <c r="GR24" s="9">
        <f t="shared" si="89"/>
        <v>0</v>
      </c>
      <c r="GS24" s="9">
        <f t="shared" si="90"/>
        <v>0</v>
      </c>
      <c r="GT24" s="9">
        <f t="shared" si="91"/>
        <v>0</v>
      </c>
      <c r="GU24" s="9">
        <f t="shared" si="92"/>
        <v>0</v>
      </c>
      <c r="GV24" s="9">
        <f t="shared" si="93"/>
        <v>0</v>
      </c>
      <c r="GW24" s="9">
        <f t="shared" si="94"/>
        <v>0</v>
      </c>
      <c r="GX24" s="9">
        <f t="shared" si="95"/>
        <v>11</v>
      </c>
      <c r="GY24" s="9">
        <f t="shared" si="206"/>
        <v>0</v>
      </c>
      <c r="GZ24" s="9">
        <f t="shared" si="207"/>
        <v>0</v>
      </c>
      <c r="HA24" s="9">
        <f t="shared" si="208"/>
        <v>0</v>
      </c>
      <c r="HB24" s="9">
        <f t="shared" si="209"/>
        <v>0</v>
      </c>
      <c r="HC24" s="9">
        <f t="shared" si="210"/>
        <v>0</v>
      </c>
      <c r="HD24" s="9">
        <f t="shared" si="211"/>
        <v>0</v>
      </c>
      <c r="HE24" s="9">
        <f t="shared" si="212"/>
        <v>0</v>
      </c>
      <c r="HF24" s="9">
        <f t="shared" si="213"/>
        <v>0</v>
      </c>
      <c r="HG24" s="9">
        <f t="shared" si="214"/>
        <v>0</v>
      </c>
      <c r="HH24" s="9">
        <f t="shared" si="215"/>
        <v>0</v>
      </c>
      <c r="HI24" s="9">
        <f t="shared" si="216"/>
        <v>0</v>
      </c>
      <c r="HJ24" s="9">
        <f t="shared" si="217"/>
        <v>0</v>
      </c>
      <c r="HK24" s="9">
        <f t="shared" si="218"/>
        <v>0</v>
      </c>
      <c r="HL24" s="9">
        <f t="shared" si="219"/>
        <v>0</v>
      </c>
      <c r="HM24" s="9">
        <f t="shared" si="220"/>
        <v>0</v>
      </c>
      <c r="HN24" s="9">
        <f t="shared" si="221"/>
        <v>0</v>
      </c>
      <c r="HO24" s="9">
        <f t="shared" si="222"/>
        <v>0</v>
      </c>
      <c r="HP24" s="9">
        <f t="shared" si="223"/>
        <v>0</v>
      </c>
      <c r="HQ24" s="9">
        <f t="shared" si="224"/>
        <v>0</v>
      </c>
      <c r="HR24" s="9">
        <f t="shared" si="225"/>
        <v>0</v>
      </c>
      <c r="HS24" s="9">
        <f t="shared" si="226"/>
        <v>0</v>
      </c>
      <c r="HT24" s="9">
        <f t="shared" si="227"/>
        <v>0</v>
      </c>
      <c r="HU24" s="9">
        <f t="shared" si="96"/>
        <v>0</v>
      </c>
      <c r="HV24" s="9">
        <f t="shared" si="97"/>
        <v>0</v>
      </c>
      <c r="HW24" s="9">
        <f t="shared" si="98"/>
        <v>0</v>
      </c>
      <c r="HX24" s="9">
        <f t="shared" si="99"/>
        <v>0</v>
      </c>
      <c r="HY24" s="9">
        <f t="shared" si="100"/>
        <v>0</v>
      </c>
      <c r="HZ24" s="9">
        <f t="shared" si="101"/>
        <v>0</v>
      </c>
      <c r="IA24" s="9">
        <f t="shared" si="102"/>
        <v>0</v>
      </c>
      <c r="IB24" s="9">
        <f t="shared" si="103"/>
        <v>0</v>
      </c>
      <c r="IC24" s="9">
        <f t="shared" si="104"/>
        <v>0</v>
      </c>
      <c r="ID24" s="9">
        <f t="shared" si="105"/>
        <v>0</v>
      </c>
      <c r="IE24" s="9">
        <f t="shared" si="106"/>
        <v>78</v>
      </c>
      <c r="IF24" s="9">
        <f t="shared" si="107"/>
        <v>0</v>
      </c>
      <c r="IG24" s="9">
        <f t="shared" si="108"/>
        <v>0</v>
      </c>
      <c r="IH24" s="9">
        <f t="shared" si="109"/>
        <v>0</v>
      </c>
      <c r="II24" s="9">
        <f t="shared" si="110"/>
        <v>0</v>
      </c>
      <c r="IJ24" s="9">
        <f t="shared" si="111"/>
        <v>0</v>
      </c>
      <c r="IK24" s="9">
        <f t="shared" si="112"/>
        <v>0</v>
      </c>
      <c r="IL24" s="9">
        <f t="shared" si="113"/>
        <v>0</v>
      </c>
      <c r="IM24" s="9">
        <f t="shared" si="114"/>
        <v>0</v>
      </c>
      <c r="IN24" s="9">
        <f t="shared" si="115"/>
        <v>0</v>
      </c>
      <c r="IO24" s="9">
        <f t="shared" si="116"/>
        <v>0</v>
      </c>
      <c r="IP24" s="9">
        <f t="shared" si="117"/>
        <v>0</v>
      </c>
      <c r="IQ24" s="9">
        <f t="shared" si="118"/>
        <v>0</v>
      </c>
      <c r="IR24" s="9">
        <f t="shared" si="119"/>
        <v>78</v>
      </c>
      <c r="IS24" s="7"/>
      <c r="IT24" s="7"/>
      <c r="IU24" s="7"/>
      <c r="IV24" s="7"/>
    </row>
    <row r="25" spans="1:256" s="1" customFormat="1" ht="70.5">
      <c r="A25" s="79">
        <v>15</v>
      </c>
      <c r="B25" s="80">
        <v>191</v>
      </c>
      <c r="C25" s="81" t="s">
        <v>85</v>
      </c>
      <c r="D25" s="80" t="s">
        <v>37</v>
      </c>
      <c r="E25" s="83" t="s">
        <v>58</v>
      </c>
      <c r="F25" s="84" t="s">
        <v>64</v>
      </c>
      <c r="G25" s="85" t="s">
        <v>65</v>
      </c>
      <c r="H25" s="110" t="s">
        <v>66</v>
      </c>
      <c r="I25" s="87" t="s">
        <v>1</v>
      </c>
      <c r="J25" s="90">
        <v>0</v>
      </c>
      <c r="K25" s="104">
        <v>12</v>
      </c>
      <c r="L25" s="113">
        <f>LOOKUP(K25,{1,2,3,4,5,6,7,8,9,10,11,12,13,14,15,16,17,18,19,20,21},{25,22,20,18,16,15,14,13,12,11,10,9,8,7,6,5,4,3,2,1,0})</f>
        <v>9</v>
      </c>
      <c r="M25" s="87">
        <f t="shared" si="0"/>
        <v>9</v>
      </c>
      <c r="N25" s="6" t="e">
        <f>#REF!+#REF!</f>
        <v>#REF!</v>
      </c>
      <c r="O25" s="7"/>
      <c r="P25" s="8"/>
      <c r="Q25" s="7">
        <f t="shared" si="120"/>
        <v>0</v>
      </c>
      <c r="R25" s="7">
        <f t="shared" si="121"/>
        <v>0</v>
      </c>
      <c r="S25" s="7">
        <f t="shared" si="122"/>
        <v>0</v>
      </c>
      <c r="T25" s="7">
        <f t="shared" si="123"/>
        <v>0</v>
      </c>
      <c r="U25" s="7">
        <f t="shared" si="124"/>
        <v>0</v>
      </c>
      <c r="V25" s="7">
        <f t="shared" si="125"/>
        <v>0</v>
      </c>
      <c r="W25" s="7">
        <f t="shared" si="126"/>
        <v>0</v>
      </c>
      <c r="X25" s="7">
        <f t="shared" si="127"/>
        <v>0</v>
      </c>
      <c r="Y25" s="7">
        <f t="shared" si="128"/>
        <v>0</v>
      </c>
      <c r="Z25" s="7">
        <f t="shared" si="129"/>
        <v>0</v>
      </c>
      <c r="AA25" s="7">
        <f t="shared" si="130"/>
        <v>0</v>
      </c>
      <c r="AB25" s="7">
        <f t="shared" si="131"/>
        <v>0</v>
      </c>
      <c r="AC25" s="7">
        <f t="shared" si="132"/>
        <v>0</v>
      </c>
      <c r="AD25" s="7">
        <f t="shared" si="133"/>
        <v>0</v>
      </c>
      <c r="AE25" s="7">
        <f t="shared" si="134"/>
        <v>0</v>
      </c>
      <c r="AF25" s="7">
        <f t="shared" si="135"/>
        <v>0</v>
      </c>
      <c r="AG25" s="7">
        <f t="shared" si="136"/>
        <v>0</v>
      </c>
      <c r="AH25" s="7">
        <f t="shared" si="137"/>
        <v>0</v>
      </c>
      <c r="AI25" s="7">
        <f t="shared" si="138"/>
        <v>0</v>
      </c>
      <c r="AJ25" s="7">
        <f t="shared" si="139"/>
        <v>0</v>
      </c>
      <c r="AK25" s="7">
        <f t="shared" si="140"/>
        <v>0</v>
      </c>
      <c r="AL25" s="7">
        <f t="shared" si="141"/>
        <v>0</v>
      </c>
      <c r="AM25" s="7">
        <f t="shared" si="1"/>
        <v>0</v>
      </c>
      <c r="AN25" s="7">
        <f t="shared" si="2"/>
        <v>0</v>
      </c>
      <c r="AO25" s="7">
        <f t="shared" si="3"/>
        <v>0</v>
      </c>
      <c r="AP25" s="7">
        <f t="shared" si="4"/>
        <v>0</v>
      </c>
      <c r="AQ25" s="7">
        <f t="shared" si="5"/>
        <v>0</v>
      </c>
      <c r="AR25" s="7">
        <f t="shared" si="6"/>
        <v>0</v>
      </c>
      <c r="AS25" s="7">
        <f t="shared" si="7"/>
        <v>0</v>
      </c>
      <c r="AT25" s="7">
        <f t="shared" si="8"/>
        <v>0</v>
      </c>
      <c r="AU25" s="7">
        <f t="shared" si="9"/>
        <v>0</v>
      </c>
      <c r="AV25" s="7">
        <f t="shared" si="10"/>
        <v>12</v>
      </c>
      <c r="AW25" s="7">
        <f t="shared" si="11"/>
        <v>0</v>
      </c>
      <c r="AX25" s="7">
        <f t="shared" si="12"/>
        <v>0</v>
      </c>
      <c r="AY25" s="7">
        <f t="shared" si="13"/>
        <v>0</v>
      </c>
      <c r="AZ25" s="7">
        <f t="shared" si="14"/>
        <v>0</v>
      </c>
      <c r="BA25" s="7">
        <f t="shared" si="15"/>
        <v>0</v>
      </c>
      <c r="BB25" s="7">
        <f t="shared" si="16"/>
        <v>0</v>
      </c>
      <c r="BC25" s="7">
        <f t="shared" si="17"/>
        <v>0</v>
      </c>
      <c r="BD25" s="7">
        <f t="shared" si="18"/>
        <v>0</v>
      </c>
      <c r="BE25" s="7">
        <f t="shared" si="19"/>
        <v>0</v>
      </c>
      <c r="BF25" s="7">
        <f t="shared" si="20"/>
        <v>0</v>
      </c>
      <c r="BG25" s="7">
        <f t="shared" si="21"/>
        <v>0</v>
      </c>
      <c r="BH25" s="7">
        <f t="shared" si="22"/>
        <v>0</v>
      </c>
      <c r="BI25" s="7">
        <f t="shared" si="23"/>
        <v>0</v>
      </c>
      <c r="BJ25" s="7">
        <f t="shared" si="24"/>
        <v>12</v>
      </c>
      <c r="BK25" s="7">
        <f t="shared" si="142"/>
        <v>0</v>
      </c>
      <c r="BL25" s="7">
        <f t="shared" si="143"/>
        <v>0</v>
      </c>
      <c r="BM25" s="7">
        <f t="shared" si="144"/>
        <v>0</v>
      </c>
      <c r="BN25" s="7">
        <f t="shared" si="145"/>
        <v>0</v>
      </c>
      <c r="BO25" s="7">
        <f t="shared" si="146"/>
        <v>0</v>
      </c>
      <c r="BP25" s="7">
        <f t="shared" si="147"/>
        <v>0</v>
      </c>
      <c r="BQ25" s="7">
        <f t="shared" si="148"/>
        <v>0</v>
      </c>
      <c r="BR25" s="7">
        <f t="shared" si="149"/>
        <v>0</v>
      </c>
      <c r="BS25" s="7">
        <f t="shared" si="150"/>
        <v>0</v>
      </c>
      <c r="BT25" s="7">
        <f t="shared" si="151"/>
        <v>0</v>
      </c>
      <c r="BU25" s="7">
        <f t="shared" si="152"/>
        <v>0</v>
      </c>
      <c r="BV25" s="7">
        <f t="shared" si="153"/>
        <v>0</v>
      </c>
      <c r="BW25" s="7">
        <f t="shared" si="154"/>
        <v>0</v>
      </c>
      <c r="BX25" s="7">
        <f t="shared" si="155"/>
        <v>0</v>
      </c>
      <c r="BY25" s="7">
        <f t="shared" si="156"/>
        <v>0</v>
      </c>
      <c r="BZ25" s="7">
        <f t="shared" si="157"/>
        <v>0</v>
      </c>
      <c r="CA25" s="7">
        <f t="shared" si="158"/>
        <v>0</v>
      </c>
      <c r="CB25" s="7">
        <f t="shared" si="159"/>
        <v>0</v>
      </c>
      <c r="CC25" s="7">
        <f t="shared" si="160"/>
        <v>0</v>
      </c>
      <c r="CD25" s="7">
        <f t="shared" si="161"/>
        <v>0</v>
      </c>
      <c r="CE25" s="7">
        <f t="shared" si="162"/>
        <v>0</v>
      </c>
      <c r="CF25" s="7">
        <f t="shared" si="163"/>
        <v>0</v>
      </c>
      <c r="CG25" s="7">
        <f t="shared" si="164"/>
        <v>0</v>
      </c>
      <c r="CH25" s="7">
        <f t="shared" si="165"/>
        <v>0</v>
      </c>
      <c r="CI25" s="7">
        <f t="shared" si="166"/>
        <v>0</v>
      </c>
      <c r="CJ25" s="7">
        <f t="shared" si="167"/>
        <v>0</v>
      </c>
      <c r="CK25" s="7">
        <f t="shared" si="168"/>
        <v>0</v>
      </c>
      <c r="CL25" s="7">
        <f t="shared" si="169"/>
        <v>0</v>
      </c>
      <c r="CM25" s="7">
        <f t="shared" si="170"/>
        <v>0</v>
      </c>
      <c r="CN25" s="7">
        <f t="shared" si="171"/>
        <v>0</v>
      </c>
      <c r="CO25" s="7">
        <f t="shared" si="172"/>
        <v>0</v>
      </c>
      <c r="CP25" s="7">
        <f t="shared" si="173"/>
        <v>0</v>
      </c>
      <c r="CQ25" s="7">
        <f t="shared" si="174"/>
        <v>0</v>
      </c>
      <c r="CR25" s="7">
        <f t="shared" si="175"/>
        <v>0</v>
      </c>
      <c r="CS25" s="7">
        <f t="shared" si="176"/>
        <v>0</v>
      </c>
      <c r="CT25" s="7">
        <f t="shared" si="177"/>
        <v>0</v>
      </c>
      <c r="CU25" s="7">
        <f t="shared" si="178"/>
        <v>0</v>
      </c>
      <c r="CV25" s="7">
        <f t="shared" si="179"/>
        <v>0</v>
      </c>
      <c r="CW25" s="7">
        <f t="shared" si="180"/>
        <v>0</v>
      </c>
      <c r="CX25" s="7">
        <f t="shared" si="181"/>
        <v>0</v>
      </c>
      <c r="CY25" s="7">
        <f t="shared" si="182"/>
        <v>0</v>
      </c>
      <c r="CZ25" s="7">
        <f t="shared" si="183"/>
        <v>0</v>
      </c>
      <c r="DA25" s="7">
        <f t="shared" si="25"/>
        <v>0</v>
      </c>
      <c r="DB25" s="7">
        <f t="shared" si="26"/>
        <v>0</v>
      </c>
      <c r="DC25" s="7">
        <f t="shared" si="27"/>
        <v>0</v>
      </c>
      <c r="DD25" s="7">
        <f t="shared" si="28"/>
        <v>0</v>
      </c>
      <c r="DE25" s="7">
        <f t="shared" si="29"/>
        <v>0</v>
      </c>
      <c r="DF25" s="7">
        <f t="shared" si="30"/>
        <v>0</v>
      </c>
      <c r="DG25" s="7">
        <f t="shared" si="31"/>
        <v>0</v>
      </c>
      <c r="DH25" s="7">
        <f t="shared" si="32"/>
        <v>0</v>
      </c>
      <c r="DI25" s="7">
        <f t="shared" si="33"/>
        <v>0</v>
      </c>
      <c r="DJ25" s="7">
        <f t="shared" si="34"/>
        <v>32</v>
      </c>
      <c r="DK25" s="7">
        <f t="shared" si="35"/>
        <v>0</v>
      </c>
      <c r="DL25" s="7">
        <f t="shared" si="36"/>
        <v>0</v>
      </c>
      <c r="DM25" s="7">
        <f t="shared" si="37"/>
        <v>0</v>
      </c>
      <c r="DN25" s="7">
        <f t="shared" si="38"/>
        <v>0</v>
      </c>
      <c r="DO25" s="7">
        <f t="shared" si="39"/>
        <v>0</v>
      </c>
      <c r="DP25" s="7">
        <f t="shared" si="40"/>
        <v>0</v>
      </c>
      <c r="DQ25" s="7">
        <f t="shared" si="41"/>
        <v>0</v>
      </c>
      <c r="DR25" s="7">
        <f t="shared" si="42"/>
        <v>0</v>
      </c>
      <c r="DS25" s="7">
        <f t="shared" si="43"/>
        <v>0</v>
      </c>
      <c r="DT25" s="7">
        <f t="shared" si="44"/>
        <v>0</v>
      </c>
      <c r="DU25" s="7">
        <f t="shared" si="45"/>
        <v>0</v>
      </c>
      <c r="DV25" s="7">
        <f t="shared" si="46"/>
        <v>0</v>
      </c>
      <c r="DW25" s="7">
        <f t="shared" si="47"/>
        <v>0</v>
      </c>
      <c r="DX25" s="7">
        <f t="shared" si="48"/>
        <v>0</v>
      </c>
      <c r="DY25" s="7">
        <f t="shared" si="49"/>
        <v>0</v>
      </c>
      <c r="DZ25" s="7">
        <f t="shared" si="50"/>
        <v>0</v>
      </c>
      <c r="EA25" s="7">
        <f t="shared" si="51"/>
        <v>0</v>
      </c>
      <c r="EB25" s="7">
        <f t="shared" si="52"/>
        <v>0</v>
      </c>
      <c r="EC25" s="7">
        <f t="shared" si="53"/>
        <v>0</v>
      </c>
      <c r="ED25" s="7">
        <f t="shared" si="54"/>
        <v>0</v>
      </c>
      <c r="EE25" s="7">
        <f t="shared" si="55"/>
        <v>0</v>
      </c>
      <c r="EF25" s="7">
        <f t="shared" si="56"/>
        <v>0</v>
      </c>
      <c r="EG25" s="7">
        <f t="shared" si="57"/>
        <v>0</v>
      </c>
      <c r="EH25" s="7">
        <f t="shared" si="58"/>
        <v>0</v>
      </c>
      <c r="EI25" s="7">
        <f t="shared" si="59"/>
        <v>0</v>
      </c>
      <c r="EJ25" s="7">
        <f t="shared" si="60"/>
        <v>0</v>
      </c>
      <c r="EK25" s="7">
        <f t="shared" si="61"/>
        <v>0</v>
      </c>
      <c r="EL25" s="7">
        <f t="shared" si="62"/>
        <v>0</v>
      </c>
      <c r="EM25" s="7">
        <f t="shared" si="63"/>
        <v>0</v>
      </c>
      <c r="EN25" s="7">
        <f t="shared" si="64"/>
        <v>0</v>
      </c>
      <c r="EO25" s="7">
        <f t="shared" si="65"/>
        <v>0</v>
      </c>
      <c r="EP25" s="7">
        <f t="shared" si="66"/>
        <v>0</v>
      </c>
      <c r="EQ25" s="7">
        <f t="shared" si="67"/>
        <v>0</v>
      </c>
      <c r="ER25" s="7">
        <f t="shared" si="68"/>
        <v>32</v>
      </c>
      <c r="ES25" s="7"/>
      <c r="ET25" s="7" t="str">
        <f t="shared" si="228"/>
        <v>Ноль</v>
      </c>
      <c r="EU25" s="7">
        <f t="shared" si="70"/>
        <v>9</v>
      </c>
      <c r="EV25" s="7"/>
      <c r="EW25" s="7">
        <f t="shared" si="71"/>
        <v>9</v>
      </c>
      <c r="EX25" s="7" t="e">
        <f>IF(M25=#REF!,IF(L25&lt;#REF!,#REF!,FB25),#REF!)</f>
        <v>#REF!</v>
      </c>
      <c r="EY25" s="7" t="e">
        <f>IF(M25=#REF!,IF(L25&lt;#REF!,0,1))</f>
        <v>#REF!</v>
      </c>
      <c r="EZ25" s="7" t="e">
        <f>IF(AND(EW25&gt;=21,EW25&lt;&gt;0),EW25,IF(M25&lt;#REF!,"СТОП",EX25+EY25))</f>
        <v>#REF!</v>
      </c>
      <c r="FA25" s="7"/>
      <c r="FB25" s="7">
        <v>15</v>
      </c>
      <c r="FC25" s="7">
        <v>16</v>
      </c>
      <c r="FD25" s="7"/>
      <c r="FE25" s="9">
        <f t="shared" si="184"/>
        <v>0</v>
      </c>
      <c r="FF25" s="9">
        <f t="shared" si="185"/>
        <v>0</v>
      </c>
      <c r="FG25" s="9">
        <f t="shared" si="186"/>
        <v>0</v>
      </c>
      <c r="FH25" s="9">
        <f t="shared" si="187"/>
        <v>0</v>
      </c>
      <c r="FI25" s="9">
        <f t="shared" si="188"/>
        <v>0</v>
      </c>
      <c r="FJ25" s="9">
        <f t="shared" si="189"/>
        <v>0</v>
      </c>
      <c r="FK25" s="9">
        <f t="shared" si="190"/>
        <v>0</v>
      </c>
      <c r="FL25" s="9">
        <f t="shared" si="191"/>
        <v>0</v>
      </c>
      <c r="FM25" s="9">
        <f t="shared" si="192"/>
        <v>0</v>
      </c>
      <c r="FN25" s="9">
        <f t="shared" si="193"/>
        <v>0</v>
      </c>
      <c r="FO25" s="9">
        <f t="shared" si="194"/>
        <v>0</v>
      </c>
      <c r="FP25" s="9">
        <f t="shared" si="195"/>
        <v>0</v>
      </c>
      <c r="FQ25" s="9">
        <f t="shared" si="196"/>
        <v>0</v>
      </c>
      <c r="FR25" s="9">
        <f t="shared" si="197"/>
        <v>0</v>
      </c>
      <c r="FS25" s="9">
        <f t="shared" si="198"/>
        <v>0</v>
      </c>
      <c r="FT25" s="9">
        <f t="shared" si="199"/>
        <v>0</v>
      </c>
      <c r="FU25" s="9">
        <f t="shared" si="200"/>
        <v>0</v>
      </c>
      <c r="FV25" s="9">
        <f t="shared" si="201"/>
        <v>0</v>
      </c>
      <c r="FW25" s="9">
        <f t="shared" si="202"/>
        <v>0</v>
      </c>
      <c r="FX25" s="9">
        <f t="shared" si="203"/>
        <v>0</v>
      </c>
      <c r="FY25" s="9">
        <f t="shared" si="204"/>
        <v>0</v>
      </c>
      <c r="FZ25" s="9">
        <f t="shared" si="205"/>
        <v>0</v>
      </c>
      <c r="GA25" s="9">
        <f t="shared" si="72"/>
        <v>0</v>
      </c>
      <c r="GB25" s="9">
        <f t="shared" si="73"/>
        <v>0</v>
      </c>
      <c r="GC25" s="9">
        <f t="shared" si="74"/>
        <v>0</v>
      </c>
      <c r="GD25" s="9">
        <f t="shared" si="75"/>
        <v>0</v>
      </c>
      <c r="GE25" s="9">
        <f t="shared" si="76"/>
        <v>0</v>
      </c>
      <c r="GF25" s="9">
        <f t="shared" si="77"/>
        <v>0</v>
      </c>
      <c r="GG25" s="9">
        <f t="shared" si="78"/>
        <v>0</v>
      </c>
      <c r="GH25" s="9">
        <f t="shared" si="79"/>
        <v>0</v>
      </c>
      <c r="GI25" s="9">
        <f t="shared" si="80"/>
        <v>0</v>
      </c>
      <c r="GJ25" s="9">
        <f t="shared" si="81"/>
        <v>12</v>
      </c>
      <c r="GK25" s="9">
        <f t="shared" si="82"/>
        <v>0</v>
      </c>
      <c r="GL25" s="9">
        <f t="shared" si="83"/>
        <v>0</v>
      </c>
      <c r="GM25" s="9">
        <f t="shared" si="84"/>
        <v>0</v>
      </c>
      <c r="GN25" s="9">
        <f t="shared" si="85"/>
        <v>0</v>
      </c>
      <c r="GO25" s="9">
        <f t="shared" si="86"/>
        <v>0</v>
      </c>
      <c r="GP25" s="9">
        <f t="shared" si="87"/>
        <v>0</v>
      </c>
      <c r="GQ25" s="9">
        <f t="shared" si="88"/>
        <v>0</v>
      </c>
      <c r="GR25" s="9">
        <f t="shared" si="89"/>
        <v>0</v>
      </c>
      <c r="GS25" s="9">
        <f t="shared" si="90"/>
        <v>0</v>
      </c>
      <c r="GT25" s="9">
        <f t="shared" si="91"/>
        <v>0</v>
      </c>
      <c r="GU25" s="9">
        <f t="shared" si="92"/>
        <v>0</v>
      </c>
      <c r="GV25" s="9">
        <f t="shared" si="93"/>
        <v>0</v>
      </c>
      <c r="GW25" s="9">
        <f t="shared" si="94"/>
        <v>0</v>
      </c>
      <c r="GX25" s="9">
        <f t="shared" si="95"/>
        <v>12</v>
      </c>
      <c r="GY25" s="9">
        <f t="shared" si="206"/>
        <v>0</v>
      </c>
      <c r="GZ25" s="9">
        <f t="shared" si="207"/>
        <v>0</v>
      </c>
      <c r="HA25" s="9">
        <f t="shared" si="208"/>
        <v>0</v>
      </c>
      <c r="HB25" s="9">
        <f t="shared" si="209"/>
        <v>0</v>
      </c>
      <c r="HC25" s="9">
        <f t="shared" si="210"/>
        <v>0</v>
      </c>
      <c r="HD25" s="9">
        <f t="shared" si="211"/>
        <v>0</v>
      </c>
      <c r="HE25" s="9">
        <f t="shared" si="212"/>
        <v>0</v>
      </c>
      <c r="HF25" s="9">
        <f t="shared" si="213"/>
        <v>0</v>
      </c>
      <c r="HG25" s="9">
        <f t="shared" si="214"/>
        <v>0</v>
      </c>
      <c r="HH25" s="9">
        <f t="shared" si="215"/>
        <v>0</v>
      </c>
      <c r="HI25" s="9">
        <f t="shared" si="216"/>
        <v>0</v>
      </c>
      <c r="HJ25" s="9">
        <f t="shared" si="217"/>
        <v>0</v>
      </c>
      <c r="HK25" s="9">
        <f t="shared" si="218"/>
        <v>0</v>
      </c>
      <c r="HL25" s="9">
        <f t="shared" si="219"/>
        <v>0</v>
      </c>
      <c r="HM25" s="9">
        <f t="shared" si="220"/>
        <v>0</v>
      </c>
      <c r="HN25" s="9">
        <f t="shared" si="221"/>
        <v>0</v>
      </c>
      <c r="HO25" s="9">
        <f t="shared" si="222"/>
        <v>0</v>
      </c>
      <c r="HP25" s="9">
        <f t="shared" si="223"/>
        <v>0</v>
      </c>
      <c r="HQ25" s="9">
        <f t="shared" si="224"/>
        <v>0</v>
      </c>
      <c r="HR25" s="9">
        <f t="shared" si="225"/>
        <v>0</v>
      </c>
      <c r="HS25" s="9">
        <f t="shared" si="226"/>
        <v>0</v>
      </c>
      <c r="HT25" s="9">
        <f t="shared" si="227"/>
        <v>0</v>
      </c>
      <c r="HU25" s="9">
        <f t="shared" si="96"/>
        <v>0</v>
      </c>
      <c r="HV25" s="9">
        <f t="shared" si="97"/>
        <v>0</v>
      </c>
      <c r="HW25" s="9">
        <f t="shared" si="98"/>
        <v>0</v>
      </c>
      <c r="HX25" s="9">
        <f t="shared" si="99"/>
        <v>0</v>
      </c>
      <c r="HY25" s="9">
        <f t="shared" si="100"/>
        <v>0</v>
      </c>
      <c r="HZ25" s="9">
        <f t="shared" si="101"/>
        <v>0</v>
      </c>
      <c r="IA25" s="9">
        <f t="shared" si="102"/>
        <v>0</v>
      </c>
      <c r="IB25" s="9">
        <f t="shared" si="103"/>
        <v>0</v>
      </c>
      <c r="IC25" s="9">
        <f t="shared" si="104"/>
        <v>0</v>
      </c>
      <c r="ID25" s="9">
        <f t="shared" si="105"/>
        <v>80</v>
      </c>
      <c r="IE25" s="9">
        <f t="shared" si="106"/>
        <v>0</v>
      </c>
      <c r="IF25" s="9">
        <f t="shared" si="107"/>
        <v>0</v>
      </c>
      <c r="IG25" s="9">
        <f t="shared" si="108"/>
        <v>0</v>
      </c>
      <c r="IH25" s="9">
        <f t="shared" si="109"/>
        <v>0</v>
      </c>
      <c r="II25" s="9">
        <f t="shared" si="110"/>
        <v>0</v>
      </c>
      <c r="IJ25" s="9">
        <f t="shared" si="111"/>
        <v>0</v>
      </c>
      <c r="IK25" s="9">
        <f t="shared" si="112"/>
        <v>0</v>
      </c>
      <c r="IL25" s="9">
        <f t="shared" si="113"/>
        <v>0</v>
      </c>
      <c r="IM25" s="9">
        <f t="shared" si="114"/>
        <v>0</v>
      </c>
      <c r="IN25" s="9">
        <f t="shared" si="115"/>
        <v>0</v>
      </c>
      <c r="IO25" s="9">
        <f t="shared" si="116"/>
        <v>0</v>
      </c>
      <c r="IP25" s="9">
        <f t="shared" si="117"/>
        <v>0</v>
      </c>
      <c r="IQ25" s="9">
        <f t="shared" si="118"/>
        <v>0</v>
      </c>
      <c r="IR25" s="9">
        <f t="shared" si="119"/>
        <v>80</v>
      </c>
      <c r="IS25" s="7"/>
      <c r="IT25" s="7"/>
      <c r="IU25" s="7"/>
      <c r="IV25" s="7"/>
    </row>
    <row r="26" spans="1:256" s="1" customFormat="1" ht="70.5">
      <c r="A26" s="79">
        <v>16</v>
      </c>
      <c r="B26" s="80">
        <v>14</v>
      </c>
      <c r="C26" s="81" t="s">
        <v>57</v>
      </c>
      <c r="D26" s="80" t="s">
        <v>36</v>
      </c>
      <c r="E26" s="83" t="s">
        <v>58</v>
      </c>
      <c r="F26" s="91" t="s">
        <v>59</v>
      </c>
      <c r="G26" s="81" t="s">
        <v>43</v>
      </c>
      <c r="H26" s="110" t="s">
        <v>40</v>
      </c>
      <c r="I26" s="87" t="s">
        <v>1</v>
      </c>
      <c r="J26" s="90">
        <v>0</v>
      </c>
      <c r="K26" s="104">
        <v>13</v>
      </c>
      <c r="L26" s="113">
        <f>LOOKUP(K26,{1,2,3,4,5,6,7,8,9,10,11,12,13,14,15,16,17,18,19,20,21},{25,22,20,18,16,15,14,13,12,11,10,9,8,7,6,5,4,3,2,1,0})</f>
        <v>8</v>
      </c>
      <c r="M26" s="87">
        <f t="shared" si="0"/>
        <v>8</v>
      </c>
      <c r="N26" s="6" t="e">
        <f>#REF!+#REF!</f>
        <v>#REF!</v>
      </c>
      <c r="O26" s="7"/>
      <c r="P26" s="8"/>
      <c r="Q26" s="7">
        <f t="shared" si="120"/>
        <v>0</v>
      </c>
      <c r="R26" s="7">
        <f t="shared" si="121"/>
        <v>0</v>
      </c>
      <c r="S26" s="7">
        <f t="shared" si="122"/>
        <v>0</v>
      </c>
      <c r="T26" s="7">
        <f t="shared" si="123"/>
        <v>0</v>
      </c>
      <c r="U26" s="7">
        <f t="shared" si="124"/>
        <v>0</v>
      </c>
      <c r="V26" s="7">
        <f t="shared" si="125"/>
        <v>0</v>
      </c>
      <c r="W26" s="7">
        <f t="shared" si="126"/>
        <v>0</v>
      </c>
      <c r="X26" s="7">
        <f t="shared" si="127"/>
        <v>0</v>
      </c>
      <c r="Y26" s="7">
        <f t="shared" si="128"/>
        <v>0</v>
      </c>
      <c r="Z26" s="7">
        <f t="shared" si="129"/>
        <v>0</v>
      </c>
      <c r="AA26" s="7">
        <f t="shared" si="130"/>
        <v>0</v>
      </c>
      <c r="AB26" s="7">
        <f t="shared" si="131"/>
        <v>0</v>
      </c>
      <c r="AC26" s="7">
        <f t="shared" si="132"/>
        <v>0</v>
      </c>
      <c r="AD26" s="7">
        <f t="shared" si="133"/>
        <v>0</v>
      </c>
      <c r="AE26" s="7">
        <f t="shared" si="134"/>
        <v>0</v>
      </c>
      <c r="AF26" s="7">
        <f t="shared" si="135"/>
        <v>0</v>
      </c>
      <c r="AG26" s="7">
        <f t="shared" si="136"/>
        <v>0</v>
      </c>
      <c r="AH26" s="7">
        <f t="shared" si="137"/>
        <v>0</v>
      </c>
      <c r="AI26" s="7">
        <f t="shared" si="138"/>
        <v>0</v>
      </c>
      <c r="AJ26" s="7">
        <f t="shared" si="139"/>
        <v>0</v>
      </c>
      <c r="AK26" s="7">
        <f t="shared" si="140"/>
        <v>0</v>
      </c>
      <c r="AL26" s="7">
        <f t="shared" si="141"/>
        <v>0</v>
      </c>
      <c r="AM26" s="7">
        <f t="shared" si="1"/>
        <v>0</v>
      </c>
      <c r="AN26" s="7">
        <f t="shared" si="2"/>
        <v>0</v>
      </c>
      <c r="AO26" s="7">
        <f t="shared" si="3"/>
        <v>0</v>
      </c>
      <c r="AP26" s="7">
        <f t="shared" si="4"/>
        <v>0</v>
      </c>
      <c r="AQ26" s="7">
        <f t="shared" si="5"/>
        <v>0</v>
      </c>
      <c r="AR26" s="7">
        <f t="shared" si="6"/>
        <v>0</v>
      </c>
      <c r="AS26" s="7">
        <f t="shared" si="7"/>
        <v>0</v>
      </c>
      <c r="AT26" s="7">
        <f t="shared" si="8"/>
        <v>0</v>
      </c>
      <c r="AU26" s="7">
        <f t="shared" si="9"/>
        <v>13</v>
      </c>
      <c r="AV26" s="7">
        <f t="shared" si="10"/>
        <v>0</v>
      </c>
      <c r="AW26" s="7">
        <f t="shared" si="11"/>
        <v>0</v>
      </c>
      <c r="AX26" s="7">
        <f t="shared" si="12"/>
        <v>0</v>
      </c>
      <c r="AY26" s="7">
        <f t="shared" si="13"/>
        <v>0</v>
      </c>
      <c r="AZ26" s="7">
        <f t="shared" si="14"/>
        <v>0</v>
      </c>
      <c r="BA26" s="7">
        <f t="shared" si="15"/>
        <v>0</v>
      </c>
      <c r="BB26" s="7">
        <f t="shared" si="16"/>
        <v>0</v>
      </c>
      <c r="BC26" s="7">
        <f t="shared" si="17"/>
        <v>0</v>
      </c>
      <c r="BD26" s="7">
        <f t="shared" si="18"/>
        <v>0</v>
      </c>
      <c r="BE26" s="7">
        <f t="shared" si="19"/>
        <v>0</v>
      </c>
      <c r="BF26" s="7">
        <f t="shared" si="20"/>
        <v>0</v>
      </c>
      <c r="BG26" s="7">
        <f t="shared" si="21"/>
        <v>0</v>
      </c>
      <c r="BH26" s="7">
        <f t="shared" si="22"/>
        <v>0</v>
      </c>
      <c r="BI26" s="7">
        <f t="shared" si="23"/>
        <v>0</v>
      </c>
      <c r="BJ26" s="7">
        <f t="shared" si="24"/>
        <v>13</v>
      </c>
      <c r="BK26" s="7">
        <f t="shared" si="142"/>
        <v>0</v>
      </c>
      <c r="BL26" s="7">
        <f t="shared" si="143"/>
        <v>0</v>
      </c>
      <c r="BM26" s="7">
        <f t="shared" si="144"/>
        <v>0</v>
      </c>
      <c r="BN26" s="7">
        <f t="shared" si="145"/>
        <v>0</v>
      </c>
      <c r="BO26" s="7">
        <f t="shared" si="146"/>
        <v>0</v>
      </c>
      <c r="BP26" s="7">
        <f t="shared" si="147"/>
        <v>0</v>
      </c>
      <c r="BQ26" s="7">
        <f t="shared" si="148"/>
        <v>0</v>
      </c>
      <c r="BR26" s="7">
        <f t="shared" si="149"/>
        <v>0</v>
      </c>
      <c r="BS26" s="7">
        <f t="shared" si="150"/>
        <v>0</v>
      </c>
      <c r="BT26" s="7">
        <f t="shared" si="151"/>
        <v>0</v>
      </c>
      <c r="BU26" s="7">
        <f t="shared" si="152"/>
        <v>0</v>
      </c>
      <c r="BV26" s="7">
        <f t="shared" si="153"/>
        <v>0</v>
      </c>
      <c r="BW26" s="7">
        <f t="shared" si="154"/>
        <v>0</v>
      </c>
      <c r="BX26" s="7">
        <f t="shared" si="155"/>
        <v>0</v>
      </c>
      <c r="BY26" s="7">
        <f t="shared" si="156"/>
        <v>0</v>
      </c>
      <c r="BZ26" s="7">
        <f t="shared" si="157"/>
        <v>0</v>
      </c>
      <c r="CA26" s="7">
        <f t="shared" si="158"/>
        <v>0</v>
      </c>
      <c r="CB26" s="7">
        <f t="shared" si="159"/>
        <v>0</v>
      </c>
      <c r="CC26" s="7">
        <f t="shared" si="160"/>
        <v>0</v>
      </c>
      <c r="CD26" s="7">
        <f t="shared" si="161"/>
        <v>0</v>
      </c>
      <c r="CE26" s="7">
        <f t="shared" si="162"/>
        <v>0</v>
      </c>
      <c r="CF26" s="7">
        <f t="shared" si="163"/>
        <v>0</v>
      </c>
      <c r="CG26" s="7">
        <f t="shared" si="164"/>
        <v>0</v>
      </c>
      <c r="CH26" s="7">
        <f t="shared" si="165"/>
        <v>0</v>
      </c>
      <c r="CI26" s="7">
        <f t="shared" si="166"/>
        <v>0</v>
      </c>
      <c r="CJ26" s="7">
        <f t="shared" si="167"/>
        <v>0</v>
      </c>
      <c r="CK26" s="7">
        <f t="shared" si="168"/>
        <v>0</v>
      </c>
      <c r="CL26" s="7">
        <f t="shared" si="169"/>
        <v>0</v>
      </c>
      <c r="CM26" s="7">
        <f t="shared" si="170"/>
        <v>0</v>
      </c>
      <c r="CN26" s="7">
        <f t="shared" si="171"/>
        <v>0</v>
      </c>
      <c r="CO26" s="7">
        <f t="shared" si="172"/>
        <v>0</v>
      </c>
      <c r="CP26" s="7">
        <f t="shared" si="173"/>
        <v>0</v>
      </c>
      <c r="CQ26" s="7">
        <f t="shared" si="174"/>
        <v>0</v>
      </c>
      <c r="CR26" s="7">
        <f t="shared" si="175"/>
        <v>0</v>
      </c>
      <c r="CS26" s="7">
        <f t="shared" si="176"/>
        <v>0</v>
      </c>
      <c r="CT26" s="7">
        <f t="shared" si="177"/>
        <v>0</v>
      </c>
      <c r="CU26" s="7">
        <f t="shared" si="178"/>
        <v>0</v>
      </c>
      <c r="CV26" s="7">
        <f t="shared" si="179"/>
        <v>0</v>
      </c>
      <c r="CW26" s="7">
        <f t="shared" si="180"/>
        <v>0</v>
      </c>
      <c r="CX26" s="7">
        <f t="shared" si="181"/>
        <v>0</v>
      </c>
      <c r="CY26" s="7">
        <f t="shared" si="182"/>
        <v>0</v>
      </c>
      <c r="CZ26" s="7">
        <f t="shared" si="183"/>
        <v>0</v>
      </c>
      <c r="DA26" s="7">
        <f t="shared" si="25"/>
        <v>0</v>
      </c>
      <c r="DB26" s="7">
        <f t="shared" si="26"/>
        <v>0</v>
      </c>
      <c r="DC26" s="7">
        <f t="shared" si="27"/>
        <v>0</v>
      </c>
      <c r="DD26" s="7">
        <f t="shared" si="28"/>
        <v>0</v>
      </c>
      <c r="DE26" s="7">
        <f t="shared" si="29"/>
        <v>0</v>
      </c>
      <c r="DF26" s="7">
        <f t="shared" si="30"/>
        <v>0</v>
      </c>
      <c r="DG26" s="7">
        <f t="shared" si="31"/>
        <v>0</v>
      </c>
      <c r="DH26" s="7">
        <f t="shared" si="32"/>
        <v>0</v>
      </c>
      <c r="DI26" s="7">
        <f t="shared" si="33"/>
        <v>33</v>
      </c>
      <c r="DJ26" s="7">
        <f t="shared" si="34"/>
        <v>0</v>
      </c>
      <c r="DK26" s="7">
        <f t="shared" si="35"/>
        <v>0</v>
      </c>
      <c r="DL26" s="7">
        <f t="shared" si="36"/>
        <v>0</v>
      </c>
      <c r="DM26" s="7">
        <f t="shared" si="37"/>
        <v>0</v>
      </c>
      <c r="DN26" s="7">
        <f t="shared" si="38"/>
        <v>0</v>
      </c>
      <c r="DO26" s="7">
        <f t="shared" si="39"/>
        <v>0</v>
      </c>
      <c r="DP26" s="7">
        <f t="shared" si="40"/>
        <v>0</v>
      </c>
      <c r="DQ26" s="7">
        <f t="shared" si="41"/>
        <v>0</v>
      </c>
      <c r="DR26" s="7">
        <f t="shared" si="42"/>
        <v>0</v>
      </c>
      <c r="DS26" s="7">
        <f t="shared" si="43"/>
        <v>0</v>
      </c>
      <c r="DT26" s="7">
        <f t="shared" si="44"/>
        <v>0</v>
      </c>
      <c r="DU26" s="7">
        <f t="shared" si="45"/>
        <v>0</v>
      </c>
      <c r="DV26" s="7">
        <f t="shared" si="46"/>
        <v>0</v>
      </c>
      <c r="DW26" s="7">
        <f t="shared" si="47"/>
        <v>0</v>
      </c>
      <c r="DX26" s="7">
        <f t="shared" si="48"/>
        <v>0</v>
      </c>
      <c r="DY26" s="7">
        <f t="shared" si="49"/>
        <v>0</v>
      </c>
      <c r="DZ26" s="7">
        <f t="shared" si="50"/>
        <v>0</v>
      </c>
      <c r="EA26" s="7">
        <f t="shared" si="51"/>
        <v>0</v>
      </c>
      <c r="EB26" s="7">
        <f t="shared" si="52"/>
        <v>0</v>
      </c>
      <c r="EC26" s="7">
        <f t="shared" si="53"/>
        <v>0</v>
      </c>
      <c r="ED26" s="7">
        <f t="shared" si="54"/>
        <v>0</v>
      </c>
      <c r="EE26" s="7">
        <f t="shared" si="55"/>
        <v>0</v>
      </c>
      <c r="EF26" s="7">
        <f t="shared" si="56"/>
        <v>0</v>
      </c>
      <c r="EG26" s="7">
        <f t="shared" si="57"/>
        <v>0</v>
      </c>
      <c r="EH26" s="7">
        <f t="shared" si="58"/>
        <v>0</v>
      </c>
      <c r="EI26" s="7">
        <f t="shared" si="59"/>
        <v>0</v>
      </c>
      <c r="EJ26" s="7">
        <f t="shared" si="60"/>
        <v>0</v>
      </c>
      <c r="EK26" s="7">
        <f t="shared" si="61"/>
        <v>0</v>
      </c>
      <c r="EL26" s="7">
        <f t="shared" si="62"/>
        <v>0</v>
      </c>
      <c r="EM26" s="7">
        <f t="shared" si="63"/>
        <v>0</v>
      </c>
      <c r="EN26" s="7">
        <f t="shared" si="64"/>
        <v>0</v>
      </c>
      <c r="EO26" s="7">
        <f t="shared" si="65"/>
        <v>0</v>
      </c>
      <c r="EP26" s="7">
        <f t="shared" si="66"/>
        <v>0</v>
      </c>
      <c r="EQ26" s="7">
        <f t="shared" si="67"/>
        <v>0</v>
      </c>
      <c r="ER26" s="7">
        <f t="shared" si="68"/>
        <v>33</v>
      </c>
      <c r="ES26" s="7"/>
      <c r="ET26" s="7" t="str">
        <f t="shared" si="228"/>
        <v>Ноль</v>
      </c>
      <c r="EU26" s="7">
        <f t="shared" si="70"/>
        <v>8</v>
      </c>
      <c r="EV26" s="7"/>
      <c r="EW26" s="7">
        <f t="shared" si="71"/>
        <v>8</v>
      </c>
      <c r="EX26" s="7" t="e">
        <f>IF(M26=#REF!,IF(L26&lt;#REF!,#REF!,FB26),#REF!)</f>
        <v>#REF!</v>
      </c>
      <c r="EY26" s="7" t="e">
        <f>IF(M26=#REF!,IF(L26&lt;#REF!,0,1))</f>
        <v>#REF!</v>
      </c>
      <c r="EZ26" s="7" t="e">
        <f>IF(AND(EW26&gt;=21,EW26&lt;&gt;0),EW26,IF(M26&lt;#REF!,"СТОП",EX26+EY26))</f>
        <v>#REF!</v>
      </c>
      <c r="FA26" s="7"/>
      <c r="FB26" s="7">
        <v>15</v>
      </c>
      <c r="FC26" s="7">
        <v>16</v>
      </c>
      <c r="FD26" s="7"/>
      <c r="FE26" s="9">
        <f t="shared" si="184"/>
        <v>0</v>
      </c>
      <c r="FF26" s="9">
        <f t="shared" si="185"/>
        <v>0</v>
      </c>
      <c r="FG26" s="9">
        <f t="shared" si="186"/>
        <v>0</v>
      </c>
      <c r="FH26" s="9">
        <f t="shared" si="187"/>
        <v>0</v>
      </c>
      <c r="FI26" s="9">
        <f t="shared" si="188"/>
        <v>0</v>
      </c>
      <c r="FJ26" s="9">
        <f t="shared" si="189"/>
        <v>0</v>
      </c>
      <c r="FK26" s="9">
        <f t="shared" si="190"/>
        <v>0</v>
      </c>
      <c r="FL26" s="9">
        <f t="shared" si="191"/>
        <v>0</v>
      </c>
      <c r="FM26" s="9">
        <f t="shared" si="192"/>
        <v>0</v>
      </c>
      <c r="FN26" s="9">
        <f t="shared" si="193"/>
        <v>0</v>
      </c>
      <c r="FO26" s="9">
        <f t="shared" si="194"/>
        <v>0</v>
      </c>
      <c r="FP26" s="9">
        <f t="shared" si="195"/>
        <v>0</v>
      </c>
      <c r="FQ26" s="9">
        <f t="shared" si="196"/>
        <v>0</v>
      </c>
      <c r="FR26" s="9">
        <f t="shared" si="197"/>
        <v>0</v>
      </c>
      <c r="FS26" s="9">
        <f t="shared" si="198"/>
        <v>0</v>
      </c>
      <c r="FT26" s="9">
        <f t="shared" si="199"/>
        <v>0</v>
      </c>
      <c r="FU26" s="9">
        <f t="shared" si="200"/>
        <v>0</v>
      </c>
      <c r="FV26" s="9">
        <f t="shared" si="201"/>
        <v>0</v>
      </c>
      <c r="FW26" s="9">
        <f t="shared" si="202"/>
        <v>0</v>
      </c>
      <c r="FX26" s="9">
        <f t="shared" si="203"/>
        <v>0</v>
      </c>
      <c r="FY26" s="9">
        <f t="shared" si="204"/>
        <v>0</v>
      </c>
      <c r="FZ26" s="9">
        <f t="shared" si="205"/>
        <v>0</v>
      </c>
      <c r="GA26" s="9">
        <f t="shared" si="72"/>
        <v>0</v>
      </c>
      <c r="GB26" s="9">
        <f t="shared" si="73"/>
        <v>0</v>
      </c>
      <c r="GC26" s="9">
        <f t="shared" si="74"/>
        <v>0</v>
      </c>
      <c r="GD26" s="9">
        <f t="shared" si="75"/>
        <v>0</v>
      </c>
      <c r="GE26" s="9">
        <f t="shared" si="76"/>
        <v>0</v>
      </c>
      <c r="GF26" s="9">
        <f t="shared" si="77"/>
        <v>0</v>
      </c>
      <c r="GG26" s="9">
        <f t="shared" si="78"/>
        <v>0</v>
      </c>
      <c r="GH26" s="9">
        <f t="shared" si="79"/>
        <v>0</v>
      </c>
      <c r="GI26" s="9">
        <f t="shared" si="80"/>
        <v>13</v>
      </c>
      <c r="GJ26" s="9">
        <f t="shared" si="81"/>
        <v>0</v>
      </c>
      <c r="GK26" s="9">
        <f t="shared" si="82"/>
        <v>0</v>
      </c>
      <c r="GL26" s="9">
        <f t="shared" si="83"/>
        <v>0</v>
      </c>
      <c r="GM26" s="9">
        <f t="shared" si="84"/>
        <v>0</v>
      </c>
      <c r="GN26" s="9">
        <f t="shared" si="85"/>
        <v>0</v>
      </c>
      <c r="GO26" s="9">
        <f t="shared" si="86"/>
        <v>0</v>
      </c>
      <c r="GP26" s="9">
        <f t="shared" si="87"/>
        <v>0</v>
      </c>
      <c r="GQ26" s="9">
        <f t="shared" si="88"/>
        <v>0</v>
      </c>
      <c r="GR26" s="9">
        <f t="shared" si="89"/>
        <v>0</v>
      </c>
      <c r="GS26" s="9">
        <f t="shared" si="90"/>
        <v>0</v>
      </c>
      <c r="GT26" s="9">
        <f t="shared" si="91"/>
        <v>0</v>
      </c>
      <c r="GU26" s="9">
        <f t="shared" si="92"/>
        <v>0</v>
      </c>
      <c r="GV26" s="9">
        <f t="shared" si="93"/>
        <v>0</v>
      </c>
      <c r="GW26" s="9">
        <f t="shared" si="94"/>
        <v>0</v>
      </c>
      <c r="GX26" s="9">
        <f t="shared" si="95"/>
        <v>13</v>
      </c>
      <c r="GY26" s="9">
        <f t="shared" si="206"/>
        <v>0</v>
      </c>
      <c r="GZ26" s="9">
        <f t="shared" si="207"/>
        <v>0</v>
      </c>
      <c r="HA26" s="9">
        <f t="shared" si="208"/>
        <v>0</v>
      </c>
      <c r="HB26" s="9">
        <f t="shared" si="209"/>
        <v>0</v>
      </c>
      <c r="HC26" s="9">
        <f t="shared" si="210"/>
        <v>0</v>
      </c>
      <c r="HD26" s="9">
        <f t="shared" si="211"/>
        <v>0</v>
      </c>
      <c r="HE26" s="9">
        <f t="shared" si="212"/>
        <v>0</v>
      </c>
      <c r="HF26" s="9">
        <f t="shared" si="213"/>
        <v>0</v>
      </c>
      <c r="HG26" s="9">
        <f t="shared" si="214"/>
        <v>0</v>
      </c>
      <c r="HH26" s="9">
        <f t="shared" si="215"/>
        <v>0</v>
      </c>
      <c r="HI26" s="9">
        <f t="shared" si="216"/>
        <v>0</v>
      </c>
      <c r="HJ26" s="9">
        <f t="shared" si="217"/>
        <v>0</v>
      </c>
      <c r="HK26" s="9">
        <f t="shared" si="218"/>
        <v>0</v>
      </c>
      <c r="HL26" s="9">
        <f t="shared" si="219"/>
        <v>0</v>
      </c>
      <c r="HM26" s="9">
        <f t="shared" si="220"/>
        <v>0</v>
      </c>
      <c r="HN26" s="9">
        <f t="shared" si="221"/>
        <v>0</v>
      </c>
      <c r="HO26" s="9">
        <f t="shared" si="222"/>
        <v>0</v>
      </c>
      <c r="HP26" s="9">
        <f t="shared" si="223"/>
        <v>0</v>
      </c>
      <c r="HQ26" s="9">
        <f t="shared" si="224"/>
        <v>0</v>
      </c>
      <c r="HR26" s="9">
        <f t="shared" si="225"/>
        <v>0</v>
      </c>
      <c r="HS26" s="9">
        <f t="shared" si="226"/>
        <v>0</v>
      </c>
      <c r="HT26" s="9">
        <f t="shared" si="227"/>
        <v>0</v>
      </c>
      <c r="HU26" s="9">
        <f t="shared" si="96"/>
        <v>0</v>
      </c>
      <c r="HV26" s="9">
        <f t="shared" si="97"/>
        <v>0</v>
      </c>
      <c r="HW26" s="9">
        <f t="shared" si="98"/>
        <v>0</v>
      </c>
      <c r="HX26" s="9">
        <f t="shared" si="99"/>
        <v>0</v>
      </c>
      <c r="HY26" s="9">
        <f t="shared" si="100"/>
        <v>0</v>
      </c>
      <c r="HZ26" s="9">
        <f t="shared" si="101"/>
        <v>0</v>
      </c>
      <c r="IA26" s="9">
        <f t="shared" si="102"/>
        <v>0</v>
      </c>
      <c r="IB26" s="9">
        <f t="shared" si="103"/>
        <v>0</v>
      </c>
      <c r="IC26" s="9">
        <f t="shared" si="104"/>
        <v>83</v>
      </c>
      <c r="ID26" s="9">
        <f t="shared" si="105"/>
        <v>0</v>
      </c>
      <c r="IE26" s="9">
        <f t="shared" si="106"/>
        <v>0</v>
      </c>
      <c r="IF26" s="9">
        <f t="shared" si="107"/>
        <v>0</v>
      </c>
      <c r="IG26" s="9">
        <f t="shared" si="108"/>
        <v>0</v>
      </c>
      <c r="IH26" s="9">
        <f t="shared" si="109"/>
        <v>0</v>
      </c>
      <c r="II26" s="9">
        <f t="shared" si="110"/>
        <v>0</v>
      </c>
      <c r="IJ26" s="9">
        <f t="shared" si="111"/>
        <v>0</v>
      </c>
      <c r="IK26" s="9">
        <f t="shared" si="112"/>
        <v>0</v>
      </c>
      <c r="IL26" s="9">
        <f t="shared" si="113"/>
        <v>0</v>
      </c>
      <c r="IM26" s="9">
        <f t="shared" si="114"/>
        <v>0</v>
      </c>
      <c r="IN26" s="9">
        <f t="shared" si="115"/>
        <v>0</v>
      </c>
      <c r="IO26" s="9">
        <f t="shared" si="116"/>
        <v>0</v>
      </c>
      <c r="IP26" s="9">
        <f t="shared" si="117"/>
        <v>0</v>
      </c>
      <c r="IQ26" s="9">
        <f t="shared" si="118"/>
        <v>0</v>
      </c>
      <c r="IR26" s="9">
        <f t="shared" si="119"/>
        <v>83</v>
      </c>
      <c r="IS26" s="7"/>
      <c r="IT26" s="7"/>
      <c r="IU26" s="7"/>
      <c r="IV26" s="7"/>
    </row>
    <row r="27" spans="1:256" s="1" customFormat="1" ht="70.5">
      <c r="A27" s="79">
        <v>17</v>
      </c>
      <c r="B27" s="80">
        <v>35</v>
      </c>
      <c r="C27" s="81" t="s">
        <v>45</v>
      </c>
      <c r="D27" s="82" t="s">
        <v>30</v>
      </c>
      <c r="E27" s="83" t="s">
        <v>84</v>
      </c>
      <c r="F27" s="91" t="s">
        <v>82</v>
      </c>
      <c r="G27" s="81" t="s">
        <v>83</v>
      </c>
      <c r="H27" s="110" t="s">
        <v>62</v>
      </c>
      <c r="I27" s="87" t="s">
        <v>1</v>
      </c>
      <c r="J27" s="90">
        <v>0</v>
      </c>
      <c r="K27" s="104">
        <v>15</v>
      </c>
      <c r="L27" s="113">
        <f>LOOKUP(K27,{1,2,3,4,5,6,7,8,9,10,11,12,13,14,15,16,17,18,19,20,21},{25,22,20,18,16,15,14,13,12,11,10,9,8,7,6,5,4,3,2,1,0})</f>
        <v>6</v>
      </c>
      <c r="M27" s="87">
        <f t="shared" si="0"/>
        <v>6</v>
      </c>
      <c r="N27" s="6" t="e">
        <f>#REF!+#REF!</f>
        <v>#REF!</v>
      </c>
      <c r="O27" s="7"/>
      <c r="P27" s="8"/>
      <c r="Q27" s="7">
        <f t="shared" si="120"/>
        <v>0</v>
      </c>
      <c r="R27" s="7">
        <f t="shared" si="121"/>
        <v>0</v>
      </c>
      <c r="S27" s="7">
        <f t="shared" si="122"/>
        <v>0</v>
      </c>
      <c r="T27" s="7">
        <f t="shared" si="123"/>
        <v>0</v>
      </c>
      <c r="U27" s="7">
        <f t="shared" si="124"/>
        <v>0</v>
      </c>
      <c r="V27" s="7">
        <f t="shared" si="125"/>
        <v>0</v>
      </c>
      <c r="W27" s="7">
        <f t="shared" si="126"/>
        <v>0</v>
      </c>
      <c r="X27" s="7">
        <f t="shared" si="127"/>
        <v>0</v>
      </c>
      <c r="Y27" s="7">
        <f t="shared" si="128"/>
        <v>0</v>
      </c>
      <c r="Z27" s="7">
        <f t="shared" si="129"/>
        <v>0</v>
      </c>
      <c r="AA27" s="7">
        <f t="shared" si="130"/>
        <v>0</v>
      </c>
      <c r="AB27" s="7">
        <f t="shared" si="131"/>
        <v>0</v>
      </c>
      <c r="AC27" s="7">
        <f t="shared" si="132"/>
        <v>0</v>
      </c>
      <c r="AD27" s="7">
        <f t="shared" si="133"/>
        <v>0</v>
      </c>
      <c r="AE27" s="7">
        <f t="shared" si="134"/>
        <v>0</v>
      </c>
      <c r="AF27" s="7">
        <f t="shared" si="135"/>
        <v>0</v>
      </c>
      <c r="AG27" s="7">
        <f t="shared" si="136"/>
        <v>0</v>
      </c>
      <c r="AH27" s="7">
        <f t="shared" si="137"/>
        <v>0</v>
      </c>
      <c r="AI27" s="7">
        <f t="shared" si="138"/>
        <v>0</v>
      </c>
      <c r="AJ27" s="7">
        <f t="shared" si="139"/>
        <v>0</v>
      </c>
      <c r="AK27" s="7">
        <f t="shared" si="140"/>
        <v>0</v>
      </c>
      <c r="AL27" s="7">
        <f t="shared" si="141"/>
        <v>0</v>
      </c>
      <c r="AM27" s="7">
        <f t="shared" si="1"/>
        <v>0</v>
      </c>
      <c r="AN27" s="7">
        <f t="shared" si="2"/>
        <v>0</v>
      </c>
      <c r="AO27" s="7">
        <f t="shared" si="3"/>
        <v>0</v>
      </c>
      <c r="AP27" s="7">
        <f t="shared" si="4"/>
        <v>0</v>
      </c>
      <c r="AQ27" s="7">
        <f t="shared" si="5"/>
        <v>0</v>
      </c>
      <c r="AR27" s="7">
        <f t="shared" si="6"/>
        <v>0</v>
      </c>
      <c r="AS27" s="7">
        <f t="shared" si="7"/>
        <v>15</v>
      </c>
      <c r="AT27" s="7">
        <f t="shared" si="8"/>
        <v>0</v>
      </c>
      <c r="AU27" s="7">
        <f t="shared" si="9"/>
        <v>0</v>
      </c>
      <c r="AV27" s="7">
        <f t="shared" si="10"/>
        <v>0</v>
      </c>
      <c r="AW27" s="7">
        <f t="shared" si="11"/>
        <v>0</v>
      </c>
      <c r="AX27" s="7">
        <f t="shared" si="12"/>
        <v>0</v>
      </c>
      <c r="AY27" s="7">
        <f t="shared" si="13"/>
        <v>0</v>
      </c>
      <c r="AZ27" s="7">
        <f t="shared" si="14"/>
        <v>0</v>
      </c>
      <c r="BA27" s="7">
        <f t="shared" si="15"/>
        <v>0</v>
      </c>
      <c r="BB27" s="7">
        <f t="shared" si="16"/>
        <v>0</v>
      </c>
      <c r="BC27" s="7">
        <f t="shared" si="17"/>
        <v>0</v>
      </c>
      <c r="BD27" s="7">
        <f t="shared" si="18"/>
        <v>0</v>
      </c>
      <c r="BE27" s="7">
        <f t="shared" si="19"/>
        <v>0</v>
      </c>
      <c r="BF27" s="7">
        <f t="shared" si="20"/>
        <v>0</v>
      </c>
      <c r="BG27" s="7">
        <f t="shared" si="21"/>
        <v>0</v>
      </c>
      <c r="BH27" s="7">
        <f t="shared" si="22"/>
        <v>0</v>
      </c>
      <c r="BI27" s="7">
        <f t="shared" si="23"/>
        <v>0</v>
      </c>
      <c r="BJ27" s="7">
        <f t="shared" si="24"/>
        <v>15</v>
      </c>
      <c r="BK27" s="7">
        <f t="shared" si="142"/>
        <v>0</v>
      </c>
      <c r="BL27" s="7">
        <f t="shared" si="143"/>
        <v>0</v>
      </c>
      <c r="BM27" s="7">
        <f t="shared" si="144"/>
        <v>0</v>
      </c>
      <c r="BN27" s="7">
        <f t="shared" si="145"/>
        <v>0</v>
      </c>
      <c r="BO27" s="7">
        <f t="shared" si="146"/>
        <v>0</v>
      </c>
      <c r="BP27" s="7">
        <f t="shared" si="147"/>
        <v>0</v>
      </c>
      <c r="BQ27" s="7">
        <f t="shared" si="148"/>
        <v>0</v>
      </c>
      <c r="BR27" s="7">
        <f t="shared" si="149"/>
        <v>0</v>
      </c>
      <c r="BS27" s="7">
        <f t="shared" si="150"/>
        <v>0</v>
      </c>
      <c r="BT27" s="7">
        <f t="shared" si="151"/>
        <v>0</v>
      </c>
      <c r="BU27" s="7">
        <f t="shared" si="152"/>
        <v>0</v>
      </c>
      <c r="BV27" s="7">
        <f t="shared" si="153"/>
        <v>0</v>
      </c>
      <c r="BW27" s="7">
        <f t="shared" si="154"/>
        <v>0</v>
      </c>
      <c r="BX27" s="7">
        <f t="shared" si="155"/>
        <v>0</v>
      </c>
      <c r="BY27" s="7">
        <f t="shared" si="156"/>
        <v>0</v>
      </c>
      <c r="BZ27" s="7">
        <f t="shared" si="157"/>
        <v>0</v>
      </c>
      <c r="CA27" s="7">
        <f t="shared" si="158"/>
        <v>0</v>
      </c>
      <c r="CB27" s="7">
        <f t="shared" si="159"/>
        <v>0</v>
      </c>
      <c r="CC27" s="7">
        <f t="shared" si="160"/>
        <v>0</v>
      </c>
      <c r="CD27" s="7">
        <f t="shared" si="161"/>
        <v>0</v>
      </c>
      <c r="CE27" s="7">
        <f t="shared" si="162"/>
        <v>0</v>
      </c>
      <c r="CF27" s="7">
        <f t="shared" si="163"/>
        <v>0</v>
      </c>
      <c r="CG27" s="7">
        <f t="shared" si="164"/>
        <v>0</v>
      </c>
      <c r="CH27" s="7">
        <f t="shared" si="165"/>
        <v>0</v>
      </c>
      <c r="CI27" s="7">
        <f t="shared" si="166"/>
        <v>0</v>
      </c>
      <c r="CJ27" s="7">
        <f t="shared" si="167"/>
        <v>0</v>
      </c>
      <c r="CK27" s="7">
        <f t="shared" si="168"/>
        <v>0</v>
      </c>
      <c r="CL27" s="7">
        <f t="shared" si="169"/>
        <v>0</v>
      </c>
      <c r="CM27" s="7">
        <f t="shared" si="170"/>
        <v>0</v>
      </c>
      <c r="CN27" s="7">
        <f t="shared" si="171"/>
        <v>0</v>
      </c>
      <c r="CO27" s="7">
        <f t="shared" si="172"/>
        <v>0</v>
      </c>
      <c r="CP27" s="7">
        <f t="shared" si="173"/>
        <v>0</v>
      </c>
      <c r="CQ27" s="7">
        <f t="shared" si="174"/>
        <v>0</v>
      </c>
      <c r="CR27" s="7">
        <f t="shared" si="175"/>
        <v>0</v>
      </c>
      <c r="CS27" s="7">
        <f t="shared" si="176"/>
        <v>0</v>
      </c>
      <c r="CT27" s="7">
        <f t="shared" si="177"/>
        <v>0</v>
      </c>
      <c r="CU27" s="7">
        <f t="shared" si="178"/>
        <v>0</v>
      </c>
      <c r="CV27" s="7">
        <f t="shared" si="179"/>
        <v>0</v>
      </c>
      <c r="CW27" s="7">
        <f t="shared" si="180"/>
        <v>0</v>
      </c>
      <c r="CX27" s="7">
        <f t="shared" si="181"/>
        <v>0</v>
      </c>
      <c r="CY27" s="7">
        <f t="shared" si="182"/>
        <v>0</v>
      </c>
      <c r="CZ27" s="7">
        <f t="shared" si="183"/>
        <v>0</v>
      </c>
      <c r="DA27" s="7">
        <f t="shared" si="25"/>
        <v>0</v>
      </c>
      <c r="DB27" s="7">
        <f t="shared" si="26"/>
        <v>0</v>
      </c>
      <c r="DC27" s="7">
        <f t="shared" si="27"/>
        <v>0</v>
      </c>
      <c r="DD27" s="7">
        <f t="shared" si="28"/>
        <v>0</v>
      </c>
      <c r="DE27" s="7">
        <f t="shared" si="29"/>
        <v>0</v>
      </c>
      <c r="DF27" s="7">
        <f t="shared" si="30"/>
        <v>0</v>
      </c>
      <c r="DG27" s="7">
        <f t="shared" si="31"/>
        <v>35</v>
      </c>
      <c r="DH27" s="7">
        <f t="shared" si="32"/>
        <v>0</v>
      </c>
      <c r="DI27" s="7">
        <f t="shared" si="33"/>
        <v>0</v>
      </c>
      <c r="DJ27" s="7">
        <f t="shared" si="34"/>
        <v>0</v>
      </c>
      <c r="DK27" s="7">
        <f t="shared" si="35"/>
        <v>0</v>
      </c>
      <c r="DL27" s="7">
        <f t="shared" si="36"/>
        <v>0</v>
      </c>
      <c r="DM27" s="7">
        <f t="shared" si="37"/>
        <v>0</v>
      </c>
      <c r="DN27" s="7">
        <f t="shared" si="38"/>
        <v>0</v>
      </c>
      <c r="DO27" s="7">
        <f t="shared" si="39"/>
        <v>0</v>
      </c>
      <c r="DP27" s="7">
        <f t="shared" si="40"/>
        <v>0</v>
      </c>
      <c r="DQ27" s="7">
        <f t="shared" si="41"/>
        <v>0</v>
      </c>
      <c r="DR27" s="7">
        <f t="shared" si="42"/>
        <v>0</v>
      </c>
      <c r="DS27" s="7">
        <f t="shared" si="43"/>
        <v>0</v>
      </c>
      <c r="DT27" s="7">
        <f t="shared" si="44"/>
        <v>0</v>
      </c>
      <c r="DU27" s="7">
        <f t="shared" si="45"/>
        <v>0</v>
      </c>
      <c r="DV27" s="7">
        <f t="shared" si="46"/>
        <v>0</v>
      </c>
      <c r="DW27" s="7">
        <f t="shared" si="47"/>
        <v>0</v>
      </c>
      <c r="DX27" s="7">
        <f t="shared" si="48"/>
        <v>0</v>
      </c>
      <c r="DY27" s="7">
        <f t="shared" si="49"/>
        <v>0</v>
      </c>
      <c r="DZ27" s="7">
        <f t="shared" si="50"/>
        <v>0</v>
      </c>
      <c r="EA27" s="7">
        <f t="shared" si="51"/>
        <v>0</v>
      </c>
      <c r="EB27" s="7">
        <f t="shared" si="52"/>
        <v>0</v>
      </c>
      <c r="EC27" s="7">
        <f t="shared" si="53"/>
        <v>0</v>
      </c>
      <c r="ED27" s="7">
        <f t="shared" si="54"/>
        <v>0</v>
      </c>
      <c r="EE27" s="7">
        <f t="shared" si="55"/>
        <v>0</v>
      </c>
      <c r="EF27" s="7">
        <f t="shared" si="56"/>
        <v>0</v>
      </c>
      <c r="EG27" s="7">
        <f t="shared" si="57"/>
        <v>0</v>
      </c>
      <c r="EH27" s="7">
        <f t="shared" si="58"/>
        <v>0</v>
      </c>
      <c r="EI27" s="7">
        <f t="shared" si="59"/>
        <v>0</v>
      </c>
      <c r="EJ27" s="7">
        <f t="shared" si="60"/>
        <v>0</v>
      </c>
      <c r="EK27" s="7">
        <f t="shared" si="61"/>
        <v>0</v>
      </c>
      <c r="EL27" s="7">
        <f t="shared" si="62"/>
        <v>0</v>
      </c>
      <c r="EM27" s="7">
        <f t="shared" si="63"/>
        <v>0</v>
      </c>
      <c r="EN27" s="7">
        <f t="shared" si="64"/>
        <v>0</v>
      </c>
      <c r="EO27" s="7">
        <f t="shared" si="65"/>
        <v>0</v>
      </c>
      <c r="EP27" s="7">
        <f t="shared" si="66"/>
        <v>0</v>
      </c>
      <c r="EQ27" s="7">
        <f t="shared" si="67"/>
        <v>0</v>
      </c>
      <c r="ER27" s="7">
        <f t="shared" si="68"/>
        <v>35</v>
      </c>
      <c r="ES27" s="7"/>
      <c r="ET27" s="7" t="str">
        <f t="shared" si="228"/>
        <v>Ноль</v>
      </c>
      <c r="EU27" s="7">
        <f t="shared" si="70"/>
        <v>6</v>
      </c>
      <c r="EV27" s="7"/>
      <c r="EW27" s="7">
        <f t="shared" si="71"/>
        <v>6</v>
      </c>
      <c r="EX27" s="7" t="e">
        <f>IF(M27=#REF!,IF(L27&lt;#REF!,#REF!,FB27),#REF!)</f>
        <v>#REF!</v>
      </c>
      <c r="EY27" s="7" t="e">
        <f>IF(M27=#REF!,IF(L27&lt;#REF!,0,1))</f>
        <v>#REF!</v>
      </c>
      <c r="EZ27" s="7" t="e">
        <f>IF(AND(EW27&gt;=21,EW27&lt;&gt;0),EW27,IF(M27&lt;#REF!,"СТОП",EX27+EY27))</f>
        <v>#REF!</v>
      </c>
      <c r="FA27" s="7"/>
      <c r="FB27" s="7">
        <v>15</v>
      </c>
      <c r="FC27" s="7">
        <v>16</v>
      </c>
      <c r="FD27" s="7"/>
      <c r="FE27" s="9">
        <f t="shared" si="184"/>
        <v>0</v>
      </c>
      <c r="FF27" s="9">
        <f t="shared" si="185"/>
        <v>0</v>
      </c>
      <c r="FG27" s="9">
        <f t="shared" si="186"/>
        <v>0</v>
      </c>
      <c r="FH27" s="9">
        <f t="shared" si="187"/>
        <v>0</v>
      </c>
      <c r="FI27" s="9">
        <f t="shared" si="188"/>
        <v>0</v>
      </c>
      <c r="FJ27" s="9">
        <f t="shared" si="189"/>
        <v>0</v>
      </c>
      <c r="FK27" s="9">
        <f t="shared" si="190"/>
        <v>0</v>
      </c>
      <c r="FL27" s="9">
        <f t="shared" si="191"/>
        <v>0</v>
      </c>
      <c r="FM27" s="9">
        <f t="shared" si="192"/>
        <v>0</v>
      </c>
      <c r="FN27" s="9">
        <f t="shared" si="193"/>
        <v>0</v>
      </c>
      <c r="FO27" s="9">
        <f t="shared" si="194"/>
        <v>0</v>
      </c>
      <c r="FP27" s="9">
        <f t="shared" si="195"/>
        <v>0</v>
      </c>
      <c r="FQ27" s="9">
        <f t="shared" si="196"/>
        <v>0</v>
      </c>
      <c r="FR27" s="9">
        <f t="shared" si="197"/>
        <v>0</v>
      </c>
      <c r="FS27" s="9">
        <f t="shared" si="198"/>
        <v>0</v>
      </c>
      <c r="FT27" s="9">
        <f t="shared" si="199"/>
        <v>0</v>
      </c>
      <c r="FU27" s="9">
        <f t="shared" si="200"/>
        <v>0</v>
      </c>
      <c r="FV27" s="9">
        <f t="shared" si="201"/>
        <v>0</v>
      </c>
      <c r="FW27" s="9">
        <f t="shared" si="202"/>
        <v>0</v>
      </c>
      <c r="FX27" s="9">
        <f t="shared" si="203"/>
        <v>0</v>
      </c>
      <c r="FY27" s="9">
        <f t="shared" si="204"/>
        <v>0</v>
      </c>
      <c r="FZ27" s="9">
        <f t="shared" si="205"/>
        <v>0</v>
      </c>
      <c r="GA27" s="9">
        <f t="shared" si="72"/>
        <v>0</v>
      </c>
      <c r="GB27" s="9">
        <f t="shared" si="73"/>
        <v>0</v>
      </c>
      <c r="GC27" s="9">
        <f t="shared" si="74"/>
        <v>0</v>
      </c>
      <c r="GD27" s="9">
        <f t="shared" si="75"/>
        <v>0</v>
      </c>
      <c r="GE27" s="9">
        <f t="shared" si="76"/>
        <v>0</v>
      </c>
      <c r="GF27" s="9">
        <f t="shared" si="77"/>
        <v>0</v>
      </c>
      <c r="GG27" s="9">
        <f t="shared" si="78"/>
        <v>15</v>
      </c>
      <c r="GH27" s="9">
        <f t="shared" si="79"/>
        <v>0</v>
      </c>
      <c r="GI27" s="9">
        <f t="shared" si="80"/>
        <v>0</v>
      </c>
      <c r="GJ27" s="9">
        <f t="shared" si="81"/>
        <v>0</v>
      </c>
      <c r="GK27" s="9">
        <f t="shared" si="82"/>
        <v>0</v>
      </c>
      <c r="GL27" s="9">
        <f t="shared" si="83"/>
        <v>0</v>
      </c>
      <c r="GM27" s="9">
        <f t="shared" si="84"/>
        <v>0</v>
      </c>
      <c r="GN27" s="9">
        <f t="shared" si="85"/>
        <v>0</v>
      </c>
      <c r="GO27" s="9">
        <f t="shared" si="86"/>
        <v>0</v>
      </c>
      <c r="GP27" s="9">
        <f t="shared" si="87"/>
        <v>0</v>
      </c>
      <c r="GQ27" s="9">
        <f t="shared" si="88"/>
        <v>0</v>
      </c>
      <c r="GR27" s="9">
        <f t="shared" si="89"/>
        <v>0</v>
      </c>
      <c r="GS27" s="9">
        <f t="shared" si="90"/>
        <v>0</v>
      </c>
      <c r="GT27" s="9">
        <f t="shared" si="91"/>
        <v>0</v>
      </c>
      <c r="GU27" s="9">
        <f t="shared" si="92"/>
        <v>0</v>
      </c>
      <c r="GV27" s="9">
        <f t="shared" si="93"/>
        <v>0</v>
      </c>
      <c r="GW27" s="9">
        <f t="shared" si="94"/>
        <v>0</v>
      </c>
      <c r="GX27" s="9">
        <f t="shared" si="95"/>
        <v>15</v>
      </c>
      <c r="GY27" s="9">
        <f t="shared" si="206"/>
        <v>0</v>
      </c>
      <c r="GZ27" s="9">
        <f t="shared" si="207"/>
        <v>0</v>
      </c>
      <c r="HA27" s="9">
        <f t="shared" si="208"/>
        <v>0</v>
      </c>
      <c r="HB27" s="9">
        <f t="shared" si="209"/>
        <v>0</v>
      </c>
      <c r="HC27" s="9">
        <f t="shared" si="210"/>
        <v>0</v>
      </c>
      <c r="HD27" s="9">
        <f t="shared" si="211"/>
        <v>0</v>
      </c>
      <c r="HE27" s="9">
        <f t="shared" si="212"/>
        <v>0</v>
      </c>
      <c r="HF27" s="9">
        <f t="shared" si="213"/>
        <v>0</v>
      </c>
      <c r="HG27" s="9">
        <f t="shared" si="214"/>
        <v>0</v>
      </c>
      <c r="HH27" s="9">
        <f t="shared" si="215"/>
        <v>0</v>
      </c>
      <c r="HI27" s="9">
        <f t="shared" si="216"/>
        <v>0</v>
      </c>
      <c r="HJ27" s="9">
        <f t="shared" si="217"/>
        <v>0</v>
      </c>
      <c r="HK27" s="9">
        <f t="shared" si="218"/>
        <v>0</v>
      </c>
      <c r="HL27" s="9">
        <f t="shared" si="219"/>
        <v>0</v>
      </c>
      <c r="HM27" s="9">
        <f t="shared" si="220"/>
        <v>0</v>
      </c>
      <c r="HN27" s="9">
        <f t="shared" si="221"/>
        <v>0</v>
      </c>
      <c r="HO27" s="9">
        <f t="shared" si="222"/>
        <v>0</v>
      </c>
      <c r="HP27" s="9">
        <f t="shared" si="223"/>
        <v>0</v>
      </c>
      <c r="HQ27" s="9">
        <f t="shared" si="224"/>
        <v>0</v>
      </c>
      <c r="HR27" s="9">
        <f t="shared" si="225"/>
        <v>0</v>
      </c>
      <c r="HS27" s="9">
        <f t="shared" si="226"/>
        <v>0</v>
      </c>
      <c r="HT27" s="9">
        <f t="shared" si="227"/>
        <v>0</v>
      </c>
      <c r="HU27" s="9">
        <f t="shared" si="96"/>
        <v>0</v>
      </c>
      <c r="HV27" s="9">
        <f t="shared" si="97"/>
        <v>0</v>
      </c>
      <c r="HW27" s="9">
        <f t="shared" si="98"/>
        <v>0</v>
      </c>
      <c r="HX27" s="9">
        <f t="shared" si="99"/>
        <v>0</v>
      </c>
      <c r="HY27" s="9">
        <f t="shared" si="100"/>
        <v>0</v>
      </c>
      <c r="HZ27" s="9">
        <f t="shared" si="101"/>
        <v>0</v>
      </c>
      <c r="IA27" s="9">
        <f t="shared" si="102"/>
        <v>88</v>
      </c>
      <c r="IB27" s="9">
        <f t="shared" si="103"/>
        <v>0</v>
      </c>
      <c r="IC27" s="9">
        <f t="shared" si="104"/>
        <v>0</v>
      </c>
      <c r="ID27" s="9">
        <f t="shared" si="105"/>
        <v>0</v>
      </c>
      <c r="IE27" s="9">
        <f t="shared" si="106"/>
        <v>0</v>
      </c>
      <c r="IF27" s="9">
        <f t="shared" si="107"/>
        <v>0</v>
      </c>
      <c r="IG27" s="9">
        <f t="shared" si="108"/>
        <v>0</v>
      </c>
      <c r="IH27" s="9">
        <f t="shared" si="109"/>
        <v>0</v>
      </c>
      <c r="II27" s="9">
        <f t="shared" si="110"/>
        <v>0</v>
      </c>
      <c r="IJ27" s="9">
        <f t="shared" si="111"/>
        <v>0</v>
      </c>
      <c r="IK27" s="9">
        <f t="shared" si="112"/>
        <v>0</v>
      </c>
      <c r="IL27" s="9">
        <f t="shared" si="113"/>
        <v>0</v>
      </c>
      <c r="IM27" s="9">
        <f t="shared" si="114"/>
        <v>0</v>
      </c>
      <c r="IN27" s="9">
        <f t="shared" si="115"/>
        <v>0</v>
      </c>
      <c r="IO27" s="9">
        <f t="shared" si="116"/>
        <v>0</v>
      </c>
      <c r="IP27" s="9">
        <f t="shared" si="117"/>
        <v>0</v>
      </c>
      <c r="IQ27" s="9">
        <f t="shared" si="118"/>
        <v>0</v>
      </c>
      <c r="IR27" s="9">
        <f t="shared" si="119"/>
        <v>88</v>
      </c>
      <c r="IS27" s="7"/>
      <c r="IT27" s="7"/>
      <c r="IU27" s="7"/>
      <c r="IV27" s="7"/>
    </row>
    <row r="28" spans="1:256" s="1" customFormat="1" ht="70.5">
      <c r="A28" s="79">
        <v>18</v>
      </c>
      <c r="B28" s="80">
        <v>16</v>
      </c>
      <c r="C28" s="81" t="s">
        <v>60</v>
      </c>
      <c r="D28" s="82" t="s">
        <v>36</v>
      </c>
      <c r="E28" s="83" t="s">
        <v>58</v>
      </c>
      <c r="F28" s="84" t="s">
        <v>61</v>
      </c>
      <c r="G28" s="85" t="s">
        <v>42</v>
      </c>
      <c r="H28" s="110" t="s">
        <v>62</v>
      </c>
      <c r="I28" s="87" t="s">
        <v>1</v>
      </c>
      <c r="J28" s="90">
        <v>0</v>
      </c>
      <c r="K28" s="104">
        <v>17</v>
      </c>
      <c r="L28" s="113">
        <f>LOOKUP(K28,{1,2,3,4,5,6,7,8,9,10,11,12,13,14,15,16,17,18,19,20,21},{25,22,20,18,16,15,14,13,12,11,10,9,8,7,6,5,4,3,2,1,0})</f>
        <v>4</v>
      </c>
      <c r="M28" s="87">
        <f t="shared" si="0"/>
        <v>4</v>
      </c>
      <c r="N28" s="6" t="e">
        <f>#REF!+#REF!</f>
        <v>#REF!</v>
      </c>
      <c r="O28" s="7"/>
      <c r="P28" s="8"/>
      <c r="Q28" s="7">
        <f t="shared" si="120"/>
        <v>0</v>
      </c>
      <c r="R28" s="7">
        <f t="shared" si="121"/>
        <v>0</v>
      </c>
      <c r="S28" s="7">
        <f t="shared" si="122"/>
        <v>0</v>
      </c>
      <c r="T28" s="7">
        <f t="shared" si="123"/>
        <v>0</v>
      </c>
      <c r="U28" s="7">
        <f t="shared" si="124"/>
        <v>0</v>
      </c>
      <c r="V28" s="7">
        <f t="shared" si="125"/>
        <v>0</v>
      </c>
      <c r="W28" s="7">
        <f t="shared" si="126"/>
        <v>0</v>
      </c>
      <c r="X28" s="7">
        <f t="shared" si="127"/>
        <v>0</v>
      </c>
      <c r="Y28" s="7">
        <f t="shared" si="128"/>
        <v>0</v>
      </c>
      <c r="Z28" s="7">
        <f t="shared" si="129"/>
        <v>0</v>
      </c>
      <c r="AA28" s="7">
        <f t="shared" si="130"/>
        <v>0</v>
      </c>
      <c r="AB28" s="7">
        <f t="shared" si="131"/>
        <v>0</v>
      </c>
      <c r="AC28" s="7">
        <f t="shared" si="132"/>
        <v>0</v>
      </c>
      <c r="AD28" s="7">
        <f t="shared" si="133"/>
        <v>0</v>
      </c>
      <c r="AE28" s="7">
        <f t="shared" si="134"/>
        <v>0</v>
      </c>
      <c r="AF28" s="7">
        <f t="shared" si="135"/>
        <v>0</v>
      </c>
      <c r="AG28" s="7">
        <f t="shared" si="136"/>
        <v>0</v>
      </c>
      <c r="AH28" s="7">
        <f t="shared" si="137"/>
        <v>0</v>
      </c>
      <c r="AI28" s="7">
        <f t="shared" si="138"/>
        <v>0</v>
      </c>
      <c r="AJ28" s="7">
        <f t="shared" si="139"/>
        <v>0</v>
      </c>
      <c r="AK28" s="7">
        <f t="shared" si="140"/>
        <v>0</v>
      </c>
      <c r="AL28" s="7">
        <f t="shared" si="141"/>
        <v>0</v>
      </c>
      <c r="AM28" s="7">
        <f t="shared" si="1"/>
        <v>0</v>
      </c>
      <c r="AN28" s="7">
        <f t="shared" si="2"/>
        <v>0</v>
      </c>
      <c r="AO28" s="7">
        <f t="shared" si="3"/>
        <v>0</v>
      </c>
      <c r="AP28" s="7">
        <f t="shared" si="4"/>
        <v>0</v>
      </c>
      <c r="AQ28" s="7">
        <f t="shared" si="5"/>
        <v>18</v>
      </c>
      <c r="AR28" s="7">
        <f t="shared" si="6"/>
        <v>0</v>
      </c>
      <c r="AS28" s="7">
        <f t="shared" si="7"/>
        <v>0</v>
      </c>
      <c r="AT28" s="7">
        <f t="shared" si="8"/>
        <v>0</v>
      </c>
      <c r="AU28" s="7">
        <f t="shared" si="9"/>
        <v>0</v>
      </c>
      <c r="AV28" s="7">
        <f t="shared" si="10"/>
        <v>0</v>
      </c>
      <c r="AW28" s="7">
        <f t="shared" si="11"/>
        <v>0</v>
      </c>
      <c r="AX28" s="7">
        <f t="shared" si="12"/>
        <v>0</v>
      </c>
      <c r="AY28" s="7">
        <f t="shared" si="13"/>
        <v>0</v>
      </c>
      <c r="AZ28" s="7">
        <f t="shared" si="14"/>
        <v>0</v>
      </c>
      <c r="BA28" s="7">
        <f t="shared" si="15"/>
        <v>0</v>
      </c>
      <c r="BB28" s="7">
        <f t="shared" si="16"/>
        <v>0</v>
      </c>
      <c r="BC28" s="7">
        <f t="shared" si="17"/>
        <v>0</v>
      </c>
      <c r="BD28" s="7">
        <f t="shared" si="18"/>
        <v>0</v>
      </c>
      <c r="BE28" s="7">
        <f t="shared" si="19"/>
        <v>0</v>
      </c>
      <c r="BF28" s="7">
        <f t="shared" si="20"/>
        <v>0</v>
      </c>
      <c r="BG28" s="7">
        <f t="shared" si="21"/>
        <v>0</v>
      </c>
      <c r="BH28" s="7">
        <f t="shared" si="22"/>
        <v>0</v>
      </c>
      <c r="BI28" s="7">
        <f t="shared" si="23"/>
        <v>0</v>
      </c>
      <c r="BJ28" s="7">
        <f t="shared" si="24"/>
        <v>18</v>
      </c>
      <c r="BK28" s="7">
        <f t="shared" si="142"/>
        <v>0</v>
      </c>
      <c r="BL28" s="7">
        <f t="shared" si="143"/>
        <v>0</v>
      </c>
      <c r="BM28" s="7">
        <f t="shared" si="144"/>
        <v>0</v>
      </c>
      <c r="BN28" s="7">
        <f t="shared" si="145"/>
        <v>0</v>
      </c>
      <c r="BO28" s="7">
        <f t="shared" si="146"/>
        <v>0</v>
      </c>
      <c r="BP28" s="7">
        <f t="shared" si="147"/>
        <v>0</v>
      </c>
      <c r="BQ28" s="7">
        <f t="shared" si="148"/>
        <v>0</v>
      </c>
      <c r="BR28" s="7">
        <f t="shared" si="149"/>
        <v>0</v>
      </c>
      <c r="BS28" s="7">
        <f t="shared" si="150"/>
        <v>0</v>
      </c>
      <c r="BT28" s="7">
        <f t="shared" si="151"/>
        <v>0</v>
      </c>
      <c r="BU28" s="7">
        <f t="shared" si="152"/>
        <v>0</v>
      </c>
      <c r="BV28" s="7">
        <f t="shared" si="153"/>
        <v>0</v>
      </c>
      <c r="BW28" s="7">
        <f t="shared" si="154"/>
        <v>0</v>
      </c>
      <c r="BX28" s="7">
        <f t="shared" si="155"/>
        <v>0</v>
      </c>
      <c r="BY28" s="7">
        <f t="shared" si="156"/>
        <v>0</v>
      </c>
      <c r="BZ28" s="7">
        <f t="shared" si="157"/>
        <v>0</v>
      </c>
      <c r="CA28" s="7">
        <f t="shared" si="158"/>
        <v>0</v>
      </c>
      <c r="CB28" s="7">
        <f t="shared" si="159"/>
        <v>0</v>
      </c>
      <c r="CC28" s="7">
        <f t="shared" si="160"/>
        <v>0</v>
      </c>
      <c r="CD28" s="7">
        <f t="shared" si="161"/>
        <v>0</v>
      </c>
      <c r="CE28" s="7">
        <f t="shared" si="162"/>
        <v>0</v>
      </c>
      <c r="CF28" s="7">
        <f t="shared" si="163"/>
        <v>0</v>
      </c>
      <c r="CG28" s="7">
        <f t="shared" si="164"/>
        <v>0</v>
      </c>
      <c r="CH28" s="7">
        <f t="shared" si="165"/>
        <v>0</v>
      </c>
      <c r="CI28" s="7">
        <f t="shared" si="166"/>
        <v>0</v>
      </c>
      <c r="CJ28" s="7">
        <f t="shared" si="167"/>
        <v>0</v>
      </c>
      <c r="CK28" s="7">
        <f t="shared" si="168"/>
        <v>0</v>
      </c>
      <c r="CL28" s="7">
        <f t="shared" si="169"/>
        <v>0</v>
      </c>
      <c r="CM28" s="7">
        <f t="shared" si="170"/>
        <v>0</v>
      </c>
      <c r="CN28" s="7">
        <f t="shared" si="171"/>
        <v>0</v>
      </c>
      <c r="CO28" s="7">
        <f t="shared" si="172"/>
        <v>0</v>
      </c>
      <c r="CP28" s="7">
        <f t="shared" si="173"/>
        <v>0</v>
      </c>
      <c r="CQ28" s="7">
        <f t="shared" si="174"/>
        <v>0</v>
      </c>
      <c r="CR28" s="7">
        <f t="shared" si="175"/>
        <v>0</v>
      </c>
      <c r="CS28" s="7">
        <f t="shared" si="176"/>
        <v>0</v>
      </c>
      <c r="CT28" s="7">
        <f t="shared" si="177"/>
        <v>0</v>
      </c>
      <c r="CU28" s="7">
        <f t="shared" si="178"/>
        <v>0</v>
      </c>
      <c r="CV28" s="7">
        <f t="shared" si="179"/>
        <v>0</v>
      </c>
      <c r="CW28" s="7">
        <f t="shared" si="180"/>
        <v>0</v>
      </c>
      <c r="CX28" s="7">
        <f t="shared" si="181"/>
        <v>0</v>
      </c>
      <c r="CY28" s="7">
        <f t="shared" si="182"/>
        <v>0</v>
      </c>
      <c r="CZ28" s="7">
        <f t="shared" si="183"/>
        <v>0</v>
      </c>
      <c r="DA28" s="7">
        <f t="shared" si="25"/>
        <v>0</v>
      </c>
      <c r="DB28" s="7">
        <f t="shared" si="26"/>
        <v>0</v>
      </c>
      <c r="DC28" s="7">
        <f t="shared" si="27"/>
        <v>0</v>
      </c>
      <c r="DD28" s="7">
        <f t="shared" si="28"/>
        <v>0</v>
      </c>
      <c r="DE28" s="7">
        <f t="shared" si="29"/>
        <v>38</v>
      </c>
      <c r="DF28" s="7">
        <f t="shared" si="30"/>
        <v>0</v>
      </c>
      <c r="DG28" s="7">
        <f t="shared" si="31"/>
        <v>0</v>
      </c>
      <c r="DH28" s="7">
        <f t="shared" si="32"/>
        <v>0</v>
      </c>
      <c r="DI28" s="7">
        <f t="shared" si="33"/>
        <v>0</v>
      </c>
      <c r="DJ28" s="7">
        <f t="shared" si="34"/>
        <v>0</v>
      </c>
      <c r="DK28" s="7">
        <f t="shared" si="35"/>
        <v>0</v>
      </c>
      <c r="DL28" s="7">
        <f t="shared" si="36"/>
        <v>0</v>
      </c>
      <c r="DM28" s="7">
        <f t="shared" si="37"/>
        <v>0</v>
      </c>
      <c r="DN28" s="7">
        <f t="shared" si="38"/>
        <v>0</v>
      </c>
      <c r="DO28" s="7">
        <f t="shared" si="39"/>
        <v>0</v>
      </c>
      <c r="DP28" s="7">
        <f t="shared" si="40"/>
        <v>0</v>
      </c>
      <c r="DQ28" s="7">
        <f t="shared" si="41"/>
        <v>0</v>
      </c>
      <c r="DR28" s="7">
        <f t="shared" si="42"/>
        <v>0</v>
      </c>
      <c r="DS28" s="7">
        <f t="shared" si="43"/>
        <v>0</v>
      </c>
      <c r="DT28" s="7">
        <f t="shared" si="44"/>
        <v>0</v>
      </c>
      <c r="DU28" s="7">
        <f t="shared" si="45"/>
        <v>0</v>
      </c>
      <c r="DV28" s="7">
        <f t="shared" si="46"/>
        <v>0</v>
      </c>
      <c r="DW28" s="7">
        <f t="shared" si="47"/>
        <v>0</v>
      </c>
      <c r="DX28" s="7">
        <f t="shared" si="48"/>
        <v>0</v>
      </c>
      <c r="DY28" s="7">
        <f t="shared" si="49"/>
        <v>0</v>
      </c>
      <c r="DZ28" s="7">
        <f t="shared" si="50"/>
        <v>0</v>
      </c>
      <c r="EA28" s="7">
        <f t="shared" si="51"/>
        <v>0</v>
      </c>
      <c r="EB28" s="7">
        <f t="shared" si="52"/>
        <v>0</v>
      </c>
      <c r="EC28" s="7">
        <f t="shared" si="53"/>
        <v>0</v>
      </c>
      <c r="ED28" s="7">
        <f t="shared" si="54"/>
        <v>0</v>
      </c>
      <c r="EE28" s="7">
        <f t="shared" si="55"/>
        <v>0</v>
      </c>
      <c r="EF28" s="7">
        <f t="shared" si="56"/>
        <v>0</v>
      </c>
      <c r="EG28" s="7">
        <f t="shared" si="57"/>
        <v>0</v>
      </c>
      <c r="EH28" s="7">
        <f t="shared" si="58"/>
        <v>0</v>
      </c>
      <c r="EI28" s="7">
        <f t="shared" si="59"/>
        <v>0</v>
      </c>
      <c r="EJ28" s="7">
        <f t="shared" si="60"/>
        <v>0</v>
      </c>
      <c r="EK28" s="7">
        <f t="shared" si="61"/>
        <v>0</v>
      </c>
      <c r="EL28" s="7">
        <f t="shared" si="62"/>
        <v>0</v>
      </c>
      <c r="EM28" s="7">
        <f t="shared" si="63"/>
        <v>0</v>
      </c>
      <c r="EN28" s="7">
        <f t="shared" si="64"/>
        <v>0</v>
      </c>
      <c r="EO28" s="7">
        <f t="shared" si="65"/>
        <v>0</v>
      </c>
      <c r="EP28" s="7">
        <f t="shared" si="66"/>
        <v>0</v>
      </c>
      <c r="EQ28" s="7">
        <f t="shared" si="67"/>
        <v>0</v>
      </c>
      <c r="ER28" s="7">
        <f t="shared" si="68"/>
        <v>38</v>
      </c>
      <c r="ES28" s="7"/>
      <c r="ET28" s="7" t="str">
        <f t="shared" si="228"/>
        <v>Ноль</v>
      </c>
      <c r="EU28" s="7">
        <f t="shared" si="70"/>
        <v>4</v>
      </c>
      <c r="EV28" s="7"/>
      <c r="EW28" s="7">
        <f t="shared" si="71"/>
        <v>4</v>
      </c>
      <c r="EX28" s="7" t="e">
        <f>IF(M28=#REF!,IF(L28&lt;#REF!,#REF!,FB28),#REF!)</f>
        <v>#REF!</v>
      </c>
      <c r="EY28" s="7" t="e">
        <f>IF(M28=#REF!,IF(L28&lt;#REF!,0,1))</f>
        <v>#REF!</v>
      </c>
      <c r="EZ28" s="7" t="e">
        <f>IF(AND(EW28&gt;=21,EW28&lt;&gt;0),EW28,IF(M28&lt;#REF!,"СТОП",EX28+EY28))</f>
        <v>#REF!</v>
      </c>
      <c r="FA28" s="7"/>
      <c r="FB28" s="7">
        <v>15</v>
      </c>
      <c r="FC28" s="7">
        <v>16</v>
      </c>
      <c r="FD28" s="7"/>
      <c r="FE28" s="9">
        <f t="shared" si="184"/>
        <v>0</v>
      </c>
      <c r="FF28" s="9">
        <f t="shared" si="185"/>
        <v>0</v>
      </c>
      <c r="FG28" s="9">
        <f t="shared" si="186"/>
        <v>0</v>
      </c>
      <c r="FH28" s="9">
        <f t="shared" si="187"/>
        <v>0</v>
      </c>
      <c r="FI28" s="9">
        <f t="shared" si="188"/>
        <v>0</v>
      </c>
      <c r="FJ28" s="9">
        <f t="shared" si="189"/>
        <v>0</v>
      </c>
      <c r="FK28" s="9">
        <f t="shared" si="190"/>
        <v>0</v>
      </c>
      <c r="FL28" s="9">
        <f t="shared" si="191"/>
        <v>0</v>
      </c>
      <c r="FM28" s="9">
        <f t="shared" si="192"/>
        <v>0</v>
      </c>
      <c r="FN28" s="9">
        <f t="shared" si="193"/>
        <v>0</v>
      </c>
      <c r="FO28" s="9">
        <f t="shared" si="194"/>
        <v>0</v>
      </c>
      <c r="FP28" s="9">
        <f t="shared" si="195"/>
        <v>0</v>
      </c>
      <c r="FQ28" s="9">
        <f t="shared" si="196"/>
        <v>0</v>
      </c>
      <c r="FR28" s="9">
        <f t="shared" si="197"/>
        <v>0</v>
      </c>
      <c r="FS28" s="9">
        <f t="shared" si="198"/>
        <v>0</v>
      </c>
      <c r="FT28" s="9">
        <f t="shared" si="199"/>
        <v>0</v>
      </c>
      <c r="FU28" s="9">
        <f t="shared" si="200"/>
        <v>0</v>
      </c>
      <c r="FV28" s="9">
        <f t="shared" si="201"/>
        <v>0</v>
      </c>
      <c r="FW28" s="9">
        <f t="shared" si="202"/>
        <v>0</v>
      </c>
      <c r="FX28" s="9">
        <f t="shared" si="203"/>
        <v>0</v>
      </c>
      <c r="FY28" s="9">
        <f t="shared" si="204"/>
        <v>0</v>
      </c>
      <c r="FZ28" s="9">
        <f t="shared" si="205"/>
        <v>0</v>
      </c>
      <c r="GA28" s="9">
        <f t="shared" si="72"/>
        <v>0</v>
      </c>
      <c r="GB28" s="9">
        <f t="shared" si="73"/>
        <v>0</v>
      </c>
      <c r="GC28" s="9">
        <f t="shared" si="74"/>
        <v>0</v>
      </c>
      <c r="GD28" s="9">
        <f t="shared" si="75"/>
        <v>0</v>
      </c>
      <c r="GE28" s="9">
        <f t="shared" si="76"/>
        <v>18</v>
      </c>
      <c r="GF28" s="9">
        <f t="shared" si="77"/>
        <v>0</v>
      </c>
      <c r="GG28" s="9">
        <f t="shared" si="78"/>
        <v>0</v>
      </c>
      <c r="GH28" s="9">
        <f t="shared" si="79"/>
        <v>0</v>
      </c>
      <c r="GI28" s="9">
        <f t="shared" si="80"/>
        <v>0</v>
      </c>
      <c r="GJ28" s="9">
        <f t="shared" si="81"/>
        <v>0</v>
      </c>
      <c r="GK28" s="9">
        <f t="shared" si="82"/>
        <v>0</v>
      </c>
      <c r="GL28" s="9">
        <f t="shared" si="83"/>
        <v>0</v>
      </c>
      <c r="GM28" s="9">
        <f t="shared" si="84"/>
        <v>0</v>
      </c>
      <c r="GN28" s="9">
        <f t="shared" si="85"/>
        <v>0</v>
      </c>
      <c r="GO28" s="9">
        <f t="shared" si="86"/>
        <v>0</v>
      </c>
      <c r="GP28" s="9">
        <f t="shared" si="87"/>
        <v>0</v>
      </c>
      <c r="GQ28" s="9">
        <f t="shared" si="88"/>
        <v>0</v>
      </c>
      <c r="GR28" s="9">
        <f t="shared" si="89"/>
        <v>0</v>
      </c>
      <c r="GS28" s="9">
        <f t="shared" si="90"/>
        <v>0</v>
      </c>
      <c r="GT28" s="9">
        <f t="shared" si="91"/>
        <v>0</v>
      </c>
      <c r="GU28" s="9">
        <f t="shared" si="92"/>
        <v>0</v>
      </c>
      <c r="GV28" s="9">
        <f t="shared" si="93"/>
        <v>0</v>
      </c>
      <c r="GW28" s="9">
        <f t="shared" si="94"/>
        <v>0</v>
      </c>
      <c r="GX28" s="9">
        <f t="shared" si="95"/>
        <v>18</v>
      </c>
      <c r="GY28" s="9">
        <f t="shared" si="206"/>
        <v>0</v>
      </c>
      <c r="GZ28" s="9">
        <f t="shared" si="207"/>
        <v>0</v>
      </c>
      <c r="HA28" s="9">
        <f t="shared" si="208"/>
        <v>0</v>
      </c>
      <c r="HB28" s="9">
        <f t="shared" si="209"/>
        <v>0</v>
      </c>
      <c r="HC28" s="9">
        <f t="shared" si="210"/>
        <v>0</v>
      </c>
      <c r="HD28" s="9">
        <f t="shared" si="211"/>
        <v>0</v>
      </c>
      <c r="HE28" s="9">
        <f t="shared" si="212"/>
        <v>0</v>
      </c>
      <c r="HF28" s="9">
        <f t="shared" si="213"/>
        <v>0</v>
      </c>
      <c r="HG28" s="9">
        <f t="shared" si="214"/>
        <v>0</v>
      </c>
      <c r="HH28" s="9">
        <f t="shared" si="215"/>
        <v>0</v>
      </c>
      <c r="HI28" s="9">
        <f t="shared" si="216"/>
        <v>0</v>
      </c>
      <c r="HJ28" s="9">
        <f t="shared" si="217"/>
        <v>0</v>
      </c>
      <c r="HK28" s="9">
        <f t="shared" si="218"/>
        <v>0</v>
      </c>
      <c r="HL28" s="9">
        <f t="shared" si="219"/>
        <v>0</v>
      </c>
      <c r="HM28" s="9">
        <f t="shared" si="220"/>
        <v>0</v>
      </c>
      <c r="HN28" s="9">
        <f t="shared" si="221"/>
        <v>0</v>
      </c>
      <c r="HO28" s="9">
        <f t="shared" si="222"/>
        <v>0</v>
      </c>
      <c r="HP28" s="9">
        <f t="shared" si="223"/>
        <v>0</v>
      </c>
      <c r="HQ28" s="9">
        <f t="shared" si="224"/>
        <v>0</v>
      </c>
      <c r="HR28" s="9">
        <f t="shared" si="225"/>
        <v>0</v>
      </c>
      <c r="HS28" s="9">
        <f t="shared" si="226"/>
        <v>0</v>
      </c>
      <c r="HT28" s="9">
        <f t="shared" si="227"/>
        <v>0</v>
      </c>
      <c r="HU28" s="9">
        <f t="shared" si="96"/>
        <v>0</v>
      </c>
      <c r="HV28" s="9">
        <f t="shared" si="97"/>
        <v>0</v>
      </c>
      <c r="HW28" s="9">
        <f t="shared" si="98"/>
        <v>0</v>
      </c>
      <c r="HX28" s="9">
        <f t="shared" si="99"/>
        <v>0</v>
      </c>
      <c r="HY28" s="9">
        <f t="shared" si="100"/>
        <v>93</v>
      </c>
      <c r="HZ28" s="9">
        <f t="shared" si="101"/>
        <v>0</v>
      </c>
      <c r="IA28" s="9">
        <f t="shared" si="102"/>
        <v>0</v>
      </c>
      <c r="IB28" s="9">
        <f t="shared" si="103"/>
        <v>0</v>
      </c>
      <c r="IC28" s="9">
        <f t="shared" si="104"/>
        <v>0</v>
      </c>
      <c r="ID28" s="9">
        <f t="shared" si="105"/>
        <v>0</v>
      </c>
      <c r="IE28" s="9">
        <f t="shared" si="106"/>
        <v>0</v>
      </c>
      <c r="IF28" s="9">
        <f t="shared" si="107"/>
        <v>0</v>
      </c>
      <c r="IG28" s="9">
        <f t="shared" si="108"/>
        <v>0</v>
      </c>
      <c r="IH28" s="9">
        <f t="shared" si="109"/>
        <v>0</v>
      </c>
      <c r="II28" s="9">
        <f t="shared" si="110"/>
        <v>0</v>
      </c>
      <c r="IJ28" s="9">
        <f t="shared" si="111"/>
        <v>0</v>
      </c>
      <c r="IK28" s="9">
        <f t="shared" si="112"/>
        <v>0</v>
      </c>
      <c r="IL28" s="9">
        <f t="shared" si="113"/>
        <v>0</v>
      </c>
      <c r="IM28" s="9">
        <f t="shared" si="114"/>
        <v>0</v>
      </c>
      <c r="IN28" s="9">
        <f t="shared" si="115"/>
        <v>0</v>
      </c>
      <c r="IO28" s="9">
        <f t="shared" si="116"/>
        <v>0</v>
      </c>
      <c r="IP28" s="9">
        <f t="shared" si="117"/>
        <v>0</v>
      </c>
      <c r="IQ28" s="9">
        <f t="shared" si="118"/>
        <v>0</v>
      </c>
      <c r="IR28" s="9">
        <f t="shared" si="119"/>
        <v>93</v>
      </c>
      <c r="IS28" s="7"/>
      <c r="IT28" s="7"/>
      <c r="IU28" s="7"/>
      <c r="IV28" s="7"/>
    </row>
    <row r="29" spans="1:256" s="1" customFormat="1" ht="70.5">
      <c r="A29" s="79">
        <v>19</v>
      </c>
      <c r="B29" s="80">
        <v>151</v>
      </c>
      <c r="C29" s="81" t="s">
        <v>67</v>
      </c>
      <c r="D29" s="82" t="s">
        <v>36</v>
      </c>
      <c r="E29" s="83" t="s">
        <v>58</v>
      </c>
      <c r="F29" s="91" t="s">
        <v>61</v>
      </c>
      <c r="G29" s="81" t="s">
        <v>42</v>
      </c>
      <c r="H29" s="110" t="s">
        <v>68</v>
      </c>
      <c r="I29" s="87" t="s">
        <v>1</v>
      </c>
      <c r="J29" s="90">
        <v>0</v>
      </c>
      <c r="K29" s="104">
        <v>18</v>
      </c>
      <c r="L29" s="113">
        <f>LOOKUP(K29,{1,2,3,4,5,6,7,8,9,10,11,12,13,14,15,16,17,18,19,20,21},{25,22,20,18,16,15,14,13,12,11,10,9,8,7,6,5,4,3,2,1,0})</f>
        <v>3</v>
      </c>
      <c r="M29" s="87">
        <f t="shared" si="0"/>
        <v>3</v>
      </c>
      <c r="N29" s="6" t="e">
        <f>#REF!+#REF!</f>
        <v>#REF!</v>
      </c>
      <c r="O29" s="7"/>
      <c r="P29" s="8"/>
      <c r="Q29" s="7">
        <f t="shared" si="120"/>
        <v>0</v>
      </c>
      <c r="R29" s="7">
        <f t="shared" si="121"/>
        <v>0</v>
      </c>
      <c r="S29" s="7">
        <f t="shared" si="122"/>
        <v>0</v>
      </c>
      <c r="T29" s="7">
        <f t="shared" si="123"/>
        <v>0</v>
      </c>
      <c r="U29" s="7">
        <f t="shared" si="124"/>
        <v>0</v>
      </c>
      <c r="V29" s="7">
        <f t="shared" si="125"/>
        <v>0</v>
      </c>
      <c r="W29" s="7">
        <f t="shared" si="126"/>
        <v>0</v>
      </c>
      <c r="X29" s="7">
        <f t="shared" si="127"/>
        <v>0</v>
      </c>
      <c r="Y29" s="7">
        <f t="shared" si="128"/>
        <v>0</v>
      </c>
      <c r="Z29" s="7">
        <f t="shared" si="129"/>
        <v>0</v>
      </c>
      <c r="AA29" s="7">
        <f t="shared" si="130"/>
        <v>0</v>
      </c>
      <c r="AB29" s="7">
        <f t="shared" si="131"/>
        <v>0</v>
      </c>
      <c r="AC29" s="7">
        <f t="shared" si="132"/>
        <v>0</v>
      </c>
      <c r="AD29" s="7">
        <f t="shared" si="133"/>
        <v>0</v>
      </c>
      <c r="AE29" s="7">
        <f t="shared" si="134"/>
        <v>0</v>
      </c>
      <c r="AF29" s="7">
        <f t="shared" si="135"/>
        <v>0</v>
      </c>
      <c r="AG29" s="7">
        <f t="shared" si="136"/>
        <v>0</v>
      </c>
      <c r="AH29" s="7">
        <f t="shared" si="137"/>
        <v>0</v>
      </c>
      <c r="AI29" s="7">
        <f t="shared" si="138"/>
        <v>0</v>
      </c>
      <c r="AJ29" s="7">
        <f t="shared" si="139"/>
        <v>0</v>
      </c>
      <c r="AK29" s="7">
        <f t="shared" si="140"/>
        <v>0</v>
      </c>
      <c r="AL29" s="7">
        <f t="shared" si="141"/>
        <v>0</v>
      </c>
      <c r="AM29" s="7">
        <f t="shared" si="1"/>
        <v>0</v>
      </c>
      <c r="AN29" s="7">
        <f t="shared" si="2"/>
        <v>0</v>
      </c>
      <c r="AO29" s="7">
        <f t="shared" si="3"/>
        <v>0</v>
      </c>
      <c r="AP29" s="7">
        <f t="shared" si="4"/>
        <v>20</v>
      </c>
      <c r="AQ29" s="7">
        <f t="shared" si="5"/>
        <v>0</v>
      </c>
      <c r="AR29" s="7">
        <f t="shared" si="6"/>
        <v>0</v>
      </c>
      <c r="AS29" s="7">
        <f t="shared" si="7"/>
        <v>0</v>
      </c>
      <c r="AT29" s="7">
        <f t="shared" si="8"/>
        <v>0</v>
      </c>
      <c r="AU29" s="7">
        <f t="shared" si="9"/>
        <v>0</v>
      </c>
      <c r="AV29" s="7">
        <f t="shared" si="10"/>
        <v>0</v>
      </c>
      <c r="AW29" s="7">
        <f t="shared" si="11"/>
        <v>0</v>
      </c>
      <c r="AX29" s="7">
        <f t="shared" si="12"/>
        <v>0</v>
      </c>
      <c r="AY29" s="7">
        <f t="shared" si="13"/>
        <v>0</v>
      </c>
      <c r="AZ29" s="7">
        <f t="shared" si="14"/>
        <v>0</v>
      </c>
      <c r="BA29" s="7">
        <f t="shared" si="15"/>
        <v>0</v>
      </c>
      <c r="BB29" s="7">
        <f t="shared" si="16"/>
        <v>0</v>
      </c>
      <c r="BC29" s="7">
        <f t="shared" si="17"/>
        <v>0</v>
      </c>
      <c r="BD29" s="7">
        <f t="shared" si="18"/>
        <v>0</v>
      </c>
      <c r="BE29" s="7">
        <f t="shared" si="19"/>
        <v>0</v>
      </c>
      <c r="BF29" s="7">
        <f t="shared" si="20"/>
        <v>0</v>
      </c>
      <c r="BG29" s="7">
        <f t="shared" si="21"/>
        <v>0</v>
      </c>
      <c r="BH29" s="7">
        <f t="shared" si="22"/>
        <v>0</v>
      </c>
      <c r="BI29" s="7">
        <f t="shared" si="23"/>
        <v>0</v>
      </c>
      <c r="BJ29" s="7">
        <f t="shared" si="24"/>
        <v>20</v>
      </c>
      <c r="BK29" s="7">
        <f t="shared" si="142"/>
        <v>0</v>
      </c>
      <c r="BL29" s="7">
        <f t="shared" si="143"/>
        <v>0</v>
      </c>
      <c r="BM29" s="7">
        <f t="shared" si="144"/>
        <v>0</v>
      </c>
      <c r="BN29" s="7">
        <f t="shared" si="145"/>
        <v>0</v>
      </c>
      <c r="BO29" s="7">
        <f t="shared" si="146"/>
        <v>0</v>
      </c>
      <c r="BP29" s="7">
        <f t="shared" si="147"/>
        <v>0</v>
      </c>
      <c r="BQ29" s="7">
        <f t="shared" si="148"/>
        <v>0</v>
      </c>
      <c r="BR29" s="7">
        <f t="shared" si="149"/>
        <v>0</v>
      </c>
      <c r="BS29" s="7">
        <f t="shared" si="150"/>
        <v>0</v>
      </c>
      <c r="BT29" s="7">
        <f t="shared" si="151"/>
        <v>0</v>
      </c>
      <c r="BU29" s="7">
        <f t="shared" si="152"/>
        <v>0</v>
      </c>
      <c r="BV29" s="7">
        <f t="shared" si="153"/>
        <v>0</v>
      </c>
      <c r="BW29" s="7">
        <f t="shared" si="154"/>
        <v>0</v>
      </c>
      <c r="BX29" s="7">
        <f t="shared" si="155"/>
        <v>0</v>
      </c>
      <c r="BY29" s="7">
        <f t="shared" si="156"/>
        <v>0</v>
      </c>
      <c r="BZ29" s="7">
        <f t="shared" si="157"/>
        <v>0</v>
      </c>
      <c r="CA29" s="7">
        <f t="shared" si="158"/>
        <v>0</v>
      </c>
      <c r="CB29" s="7">
        <f t="shared" si="159"/>
        <v>0</v>
      </c>
      <c r="CC29" s="7">
        <f t="shared" si="160"/>
        <v>0</v>
      </c>
      <c r="CD29" s="7">
        <f t="shared" si="161"/>
        <v>0</v>
      </c>
      <c r="CE29" s="7">
        <f t="shared" si="162"/>
        <v>0</v>
      </c>
      <c r="CF29" s="7">
        <f t="shared" si="163"/>
        <v>0</v>
      </c>
      <c r="CG29" s="7">
        <f t="shared" si="164"/>
        <v>0</v>
      </c>
      <c r="CH29" s="7">
        <f t="shared" si="165"/>
        <v>0</v>
      </c>
      <c r="CI29" s="7">
        <f t="shared" si="166"/>
        <v>0</v>
      </c>
      <c r="CJ29" s="7">
        <f t="shared" si="167"/>
        <v>0</v>
      </c>
      <c r="CK29" s="7">
        <f t="shared" si="168"/>
        <v>0</v>
      </c>
      <c r="CL29" s="7">
        <f t="shared" si="169"/>
        <v>0</v>
      </c>
      <c r="CM29" s="7">
        <f t="shared" si="170"/>
        <v>0</v>
      </c>
      <c r="CN29" s="7">
        <f t="shared" si="171"/>
        <v>0</v>
      </c>
      <c r="CO29" s="7">
        <f t="shared" si="172"/>
        <v>0</v>
      </c>
      <c r="CP29" s="7">
        <f t="shared" si="173"/>
        <v>0</v>
      </c>
      <c r="CQ29" s="7">
        <f t="shared" si="174"/>
        <v>0</v>
      </c>
      <c r="CR29" s="7">
        <f t="shared" si="175"/>
        <v>0</v>
      </c>
      <c r="CS29" s="7">
        <f t="shared" si="176"/>
        <v>0</v>
      </c>
      <c r="CT29" s="7">
        <f t="shared" si="177"/>
        <v>0</v>
      </c>
      <c r="CU29" s="7">
        <f t="shared" si="178"/>
        <v>0</v>
      </c>
      <c r="CV29" s="7">
        <f t="shared" si="179"/>
        <v>0</v>
      </c>
      <c r="CW29" s="7">
        <f t="shared" si="180"/>
        <v>0</v>
      </c>
      <c r="CX29" s="7">
        <f t="shared" si="181"/>
        <v>0</v>
      </c>
      <c r="CY29" s="7">
        <f t="shared" si="182"/>
        <v>0</v>
      </c>
      <c r="CZ29" s="7">
        <f t="shared" si="183"/>
        <v>0</v>
      </c>
      <c r="DA29" s="7">
        <f t="shared" si="25"/>
        <v>0</v>
      </c>
      <c r="DB29" s="7">
        <f t="shared" si="26"/>
        <v>0</v>
      </c>
      <c r="DC29" s="7">
        <f t="shared" si="27"/>
        <v>0</v>
      </c>
      <c r="DD29" s="7">
        <f t="shared" si="28"/>
        <v>40</v>
      </c>
      <c r="DE29" s="7">
        <f t="shared" si="29"/>
        <v>0</v>
      </c>
      <c r="DF29" s="7">
        <f t="shared" si="30"/>
        <v>0</v>
      </c>
      <c r="DG29" s="7">
        <f t="shared" si="31"/>
        <v>0</v>
      </c>
      <c r="DH29" s="7">
        <f t="shared" si="32"/>
        <v>0</v>
      </c>
      <c r="DI29" s="7">
        <f t="shared" si="33"/>
        <v>0</v>
      </c>
      <c r="DJ29" s="7">
        <f t="shared" si="34"/>
        <v>0</v>
      </c>
      <c r="DK29" s="7">
        <f t="shared" si="35"/>
        <v>0</v>
      </c>
      <c r="DL29" s="7">
        <f t="shared" si="36"/>
        <v>0</v>
      </c>
      <c r="DM29" s="7">
        <f t="shared" si="37"/>
        <v>0</v>
      </c>
      <c r="DN29" s="7">
        <f t="shared" si="38"/>
        <v>0</v>
      </c>
      <c r="DO29" s="7">
        <f t="shared" si="39"/>
        <v>0</v>
      </c>
      <c r="DP29" s="7">
        <f t="shared" si="40"/>
        <v>0</v>
      </c>
      <c r="DQ29" s="7">
        <f t="shared" si="41"/>
        <v>0</v>
      </c>
      <c r="DR29" s="7">
        <f t="shared" si="42"/>
        <v>0</v>
      </c>
      <c r="DS29" s="7">
        <f t="shared" si="43"/>
        <v>0</v>
      </c>
      <c r="DT29" s="7">
        <f t="shared" si="44"/>
        <v>0</v>
      </c>
      <c r="DU29" s="7">
        <f t="shared" si="45"/>
        <v>0</v>
      </c>
      <c r="DV29" s="7">
        <f t="shared" si="46"/>
        <v>0</v>
      </c>
      <c r="DW29" s="7">
        <f t="shared" si="47"/>
        <v>0</v>
      </c>
      <c r="DX29" s="7">
        <f t="shared" si="48"/>
        <v>0</v>
      </c>
      <c r="DY29" s="7">
        <f t="shared" si="49"/>
        <v>0</v>
      </c>
      <c r="DZ29" s="7">
        <f t="shared" si="50"/>
        <v>0</v>
      </c>
      <c r="EA29" s="7">
        <f t="shared" si="51"/>
        <v>0</v>
      </c>
      <c r="EB29" s="7">
        <f t="shared" si="52"/>
        <v>0</v>
      </c>
      <c r="EC29" s="7">
        <f t="shared" si="53"/>
        <v>0</v>
      </c>
      <c r="ED29" s="7">
        <f t="shared" si="54"/>
        <v>0</v>
      </c>
      <c r="EE29" s="7">
        <f t="shared" si="55"/>
        <v>0</v>
      </c>
      <c r="EF29" s="7">
        <f t="shared" si="56"/>
        <v>0</v>
      </c>
      <c r="EG29" s="7">
        <f t="shared" si="57"/>
        <v>0</v>
      </c>
      <c r="EH29" s="7">
        <f t="shared" si="58"/>
        <v>0</v>
      </c>
      <c r="EI29" s="7">
        <f t="shared" si="59"/>
        <v>0</v>
      </c>
      <c r="EJ29" s="7">
        <f t="shared" si="60"/>
        <v>0</v>
      </c>
      <c r="EK29" s="7">
        <f t="shared" si="61"/>
        <v>0</v>
      </c>
      <c r="EL29" s="7">
        <f t="shared" si="62"/>
        <v>0</v>
      </c>
      <c r="EM29" s="7">
        <f t="shared" si="63"/>
        <v>0</v>
      </c>
      <c r="EN29" s="7">
        <f t="shared" si="64"/>
        <v>0</v>
      </c>
      <c r="EO29" s="7">
        <f t="shared" si="65"/>
        <v>0</v>
      </c>
      <c r="EP29" s="7">
        <f t="shared" si="66"/>
        <v>0</v>
      </c>
      <c r="EQ29" s="7">
        <f t="shared" si="67"/>
        <v>0</v>
      </c>
      <c r="ER29" s="7">
        <f t="shared" si="68"/>
        <v>40</v>
      </c>
      <c r="ES29" s="7"/>
      <c r="ET29" s="7" t="str">
        <f t="shared" si="228"/>
        <v>Ноль</v>
      </c>
      <c r="EU29" s="7">
        <f t="shared" si="70"/>
        <v>3</v>
      </c>
      <c r="EV29" s="7"/>
      <c r="EW29" s="7">
        <f t="shared" si="71"/>
        <v>3</v>
      </c>
      <c r="EX29" s="7" t="e">
        <f>IF(M29=#REF!,IF(L29&lt;#REF!,#REF!,FB29),#REF!)</f>
        <v>#REF!</v>
      </c>
      <c r="EY29" s="7" t="e">
        <f>IF(M29=#REF!,IF(L29&lt;#REF!,0,1))</f>
        <v>#REF!</v>
      </c>
      <c r="EZ29" s="7" t="e">
        <f>IF(AND(EW29&gt;=21,EW29&lt;&gt;0),EW29,IF(M29&lt;#REF!,"СТОП",EX29+EY29))</f>
        <v>#REF!</v>
      </c>
      <c r="FA29" s="7"/>
      <c r="FB29" s="7">
        <v>15</v>
      </c>
      <c r="FC29" s="7">
        <v>16</v>
      </c>
      <c r="FD29" s="7"/>
      <c r="FE29" s="9">
        <f t="shared" si="184"/>
        <v>0</v>
      </c>
      <c r="FF29" s="9">
        <f t="shared" si="185"/>
        <v>0</v>
      </c>
      <c r="FG29" s="9">
        <f t="shared" si="186"/>
        <v>0</v>
      </c>
      <c r="FH29" s="9">
        <f t="shared" si="187"/>
        <v>0</v>
      </c>
      <c r="FI29" s="9">
        <f t="shared" si="188"/>
        <v>0</v>
      </c>
      <c r="FJ29" s="9">
        <f t="shared" si="189"/>
        <v>0</v>
      </c>
      <c r="FK29" s="9">
        <f t="shared" si="190"/>
        <v>0</v>
      </c>
      <c r="FL29" s="9">
        <f t="shared" si="191"/>
        <v>0</v>
      </c>
      <c r="FM29" s="9">
        <f t="shared" si="192"/>
        <v>0</v>
      </c>
      <c r="FN29" s="9">
        <f t="shared" si="193"/>
        <v>0</v>
      </c>
      <c r="FO29" s="9">
        <f t="shared" si="194"/>
        <v>0</v>
      </c>
      <c r="FP29" s="9">
        <f t="shared" si="195"/>
        <v>0</v>
      </c>
      <c r="FQ29" s="9">
        <f t="shared" si="196"/>
        <v>0</v>
      </c>
      <c r="FR29" s="9">
        <f t="shared" si="197"/>
        <v>0</v>
      </c>
      <c r="FS29" s="9">
        <f t="shared" si="198"/>
        <v>0</v>
      </c>
      <c r="FT29" s="9">
        <f t="shared" si="199"/>
        <v>0</v>
      </c>
      <c r="FU29" s="9">
        <f t="shared" si="200"/>
        <v>0</v>
      </c>
      <c r="FV29" s="9">
        <f t="shared" si="201"/>
        <v>0</v>
      </c>
      <c r="FW29" s="9">
        <f t="shared" si="202"/>
        <v>0</v>
      </c>
      <c r="FX29" s="9">
        <f t="shared" si="203"/>
        <v>0</v>
      </c>
      <c r="FY29" s="9">
        <f t="shared" si="204"/>
        <v>0</v>
      </c>
      <c r="FZ29" s="9">
        <f t="shared" si="205"/>
        <v>0</v>
      </c>
      <c r="GA29" s="9">
        <f t="shared" si="72"/>
        <v>0</v>
      </c>
      <c r="GB29" s="9">
        <f t="shared" si="73"/>
        <v>0</v>
      </c>
      <c r="GC29" s="9">
        <f t="shared" si="74"/>
        <v>0</v>
      </c>
      <c r="GD29" s="9">
        <f t="shared" si="75"/>
        <v>20</v>
      </c>
      <c r="GE29" s="9">
        <f t="shared" si="76"/>
        <v>0</v>
      </c>
      <c r="GF29" s="9">
        <f t="shared" si="77"/>
        <v>0</v>
      </c>
      <c r="GG29" s="9">
        <f t="shared" si="78"/>
        <v>0</v>
      </c>
      <c r="GH29" s="9">
        <f t="shared" si="79"/>
        <v>0</v>
      </c>
      <c r="GI29" s="9">
        <f t="shared" si="80"/>
        <v>0</v>
      </c>
      <c r="GJ29" s="9">
        <f t="shared" si="81"/>
        <v>0</v>
      </c>
      <c r="GK29" s="9">
        <f t="shared" si="82"/>
        <v>0</v>
      </c>
      <c r="GL29" s="9">
        <f t="shared" si="83"/>
        <v>0</v>
      </c>
      <c r="GM29" s="9">
        <f t="shared" si="84"/>
        <v>0</v>
      </c>
      <c r="GN29" s="9">
        <f t="shared" si="85"/>
        <v>0</v>
      </c>
      <c r="GO29" s="9">
        <f t="shared" si="86"/>
        <v>0</v>
      </c>
      <c r="GP29" s="9">
        <f t="shared" si="87"/>
        <v>0</v>
      </c>
      <c r="GQ29" s="9">
        <f t="shared" si="88"/>
        <v>0</v>
      </c>
      <c r="GR29" s="9">
        <f t="shared" si="89"/>
        <v>0</v>
      </c>
      <c r="GS29" s="9">
        <f t="shared" si="90"/>
        <v>0</v>
      </c>
      <c r="GT29" s="9">
        <f t="shared" si="91"/>
        <v>0</v>
      </c>
      <c r="GU29" s="9">
        <f t="shared" si="92"/>
        <v>0</v>
      </c>
      <c r="GV29" s="9">
        <f t="shared" si="93"/>
        <v>0</v>
      </c>
      <c r="GW29" s="9">
        <f t="shared" si="94"/>
        <v>0</v>
      </c>
      <c r="GX29" s="9">
        <f t="shared" si="95"/>
        <v>20</v>
      </c>
      <c r="GY29" s="9">
        <f t="shared" si="206"/>
        <v>0</v>
      </c>
      <c r="GZ29" s="9">
        <f t="shared" si="207"/>
        <v>0</v>
      </c>
      <c r="HA29" s="9">
        <f t="shared" si="208"/>
        <v>0</v>
      </c>
      <c r="HB29" s="9">
        <f t="shared" si="209"/>
        <v>0</v>
      </c>
      <c r="HC29" s="9">
        <f t="shared" si="210"/>
        <v>0</v>
      </c>
      <c r="HD29" s="9">
        <f t="shared" si="211"/>
        <v>0</v>
      </c>
      <c r="HE29" s="9">
        <f t="shared" si="212"/>
        <v>0</v>
      </c>
      <c r="HF29" s="9">
        <f t="shared" si="213"/>
        <v>0</v>
      </c>
      <c r="HG29" s="9">
        <f t="shared" si="214"/>
        <v>0</v>
      </c>
      <c r="HH29" s="9">
        <f t="shared" si="215"/>
        <v>0</v>
      </c>
      <c r="HI29" s="9">
        <f t="shared" si="216"/>
        <v>0</v>
      </c>
      <c r="HJ29" s="9">
        <f t="shared" si="217"/>
        <v>0</v>
      </c>
      <c r="HK29" s="9">
        <f t="shared" si="218"/>
        <v>0</v>
      </c>
      <c r="HL29" s="9">
        <f t="shared" si="219"/>
        <v>0</v>
      </c>
      <c r="HM29" s="9">
        <f t="shared" si="220"/>
        <v>0</v>
      </c>
      <c r="HN29" s="9">
        <f t="shared" si="221"/>
        <v>0</v>
      </c>
      <c r="HO29" s="9">
        <f t="shared" si="222"/>
        <v>0</v>
      </c>
      <c r="HP29" s="9">
        <f t="shared" si="223"/>
        <v>0</v>
      </c>
      <c r="HQ29" s="9">
        <f t="shared" si="224"/>
        <v>0</v>
      </c>
      <c r="HR29" s="9">
        <f t="shared" si="225"/>
        <v>0</v>
      </c>
      <c r="HS29" s="9">
        <f t="shared" si="226"/>
        <v>0</v>
      </c>
      <c r="HT29" s="9">
        <f t="shared" si="227"/>
        <v>0</v>
      </c>
      <c r="HU29" s="9">
        <f t="shared" si="96"/>
        <v>0</v>
      </c>
      <c r="HV29" s="9">
        <f t="shared" si="97"/>
        <v>0</v>
      </c>
      <c r="HW29" s="9">
        <f t="shared" si="98"/>
        <v>0</v>
      </c>
      <c r="HX29" s="9">
        <f t="shared" si="99"/>
        <v>95</v>
      </c>
      <c r="HY29" s="9">
        <f t="shared" si="100"/>
        <v>0</v>
      </c>
      <c r="HZ29" s="9">
        <f t="shared" si="101"/>
        <v>0</v>
      </c>
      <c r="IA29" s="9">
        <f t="shared" si="102"/>
        <v>0</v>
      </c>
      <c r="IB29" s="9">
        <f t="shared" si="103"/>
        <v>0</v>
      </c>
      <c r="IC29" s="9">
        <f t="shared" si="104"/>
        <v>0</v>
      </c>
      <c r="ID29" s="9">
        <f t="shared" si="105"/>
        <v>0</v>
      </c>
      <c r="IE29" s="9">
        <f t="shared" si="106"/>
        <v>0</v>
      </c>
      <c r="IF29" s="9">
        <f t="shared" si="107"/>
        <v>0</v>
      </c>
      <c r="IG29" s="9">
        <f t="shared" si="108"/>
        <v>0</v>
      </c>
      <c r="IH29" s="9">
        <f t="shared" si="109"/>
        <v>0</v>
      </c>
      <c r="II29" s="9">
        <f t="shared" si="110"/>
        <v>0</v>
      </c>
      <c r="IJ29" s="9">
        <f t="shared" si="111"/>
        <v>0</v>
      </c>
      <c r="IK29" s="9">
        <f t="shared" si="112"/>
        <v>0</v>
      </c>
      <c r="IL29" s="9">
        <f t="shared" si="113"/>
        <v>0</v>
      </c>
      <c r="IM29" s="9">
        <f t="shared" si="114"/>
        <v>0</v>
      </c>
      <c r="IN29" s="9">
        <f t="shared" si="115"/>
        <v>0</v>
      </c>
      <c r="IO29" s="9">
        <f t="shared" si="116"/>
        <v>0</v>
      </c>
      <c r="IP29" s="9">
        <f t="shared" si="117"/>
        <v>0</v>
      </c>
      <c r="IQ29" s="9">
        <f t="shared" si="118"/>
        <v>0</v>
      </c>
      <c r="IR29" s="9">
        <f t="shared" si="119"/>
        <v>95</v>
      </c>
      <c r="IS29" s="7"/>
      <c r="IT29" s="7"/>
      <c r="IU29" s="7"/>
      <c r="IV29" s="7"/>
    </row>
    <row r="30" spans="1:256" s="1" customFormat="1" ht="70.5">
      <c r="A30" s="79" t="s">
        <v>125</v>
      </c>
      <c r="B30" s="80">
        <v>12</v>
      </c>
      <c r="C30" s="81" t="s">
        <v>95</v>
      </c>
      <c r="D30" s="82" t="s">
        <v>30</v>
      </c>
      <c r="E30" s="83" t="s">
        <v>58</v>
      </c>
      <c r="F30" s="91" t="s">
        <v>82</v>
      </c>
      <c r="G30" s="81" t="s">
        <v>83</v>
      </c>
      <c r="H30" s="110" t="s">
        <v>62</v>
      </c>
      <c r="I30" s="87" t="s">
        <v>1</v>
      </c>
      <c r="J30" s="90">
        <v>0</v>
      </c>
      <c r="K30" s="104" t="s">
        <v>1</v>
      </c>
      <c r="L30" s="113">
        <v>0</v>
      </c>
      <c r="M30" s="87">
        <f t="shared" si="0"/>
        <v>0</v>
      </c>
      <c r="N30" s="6" t="e">
        <f>#REF!+#REF!</f>
        <v>#REF!</v>
      </c>
      <c r="O30" s="7"/>
      <c r="P30" s="8"/>
      <c r="Q30" s="7">
        <f t="shared" si="120"/>
        <v>0</v>
      </c>
      <c r="R30" s="7">
        <f t="shared" si="121"/>
        <v>0</v>
      </c>
      <c r="S30" s="7">
        <f t="shared" si="122"/>
        <v>0</v>
      </c>
      <c r="T30" s="7">
        <f t="shared" si="123"/>
        <v>0</v>
      </c>
      <c r="U30" s="7">
        <f t="shared" si="124"/>
        <v>0</v>
      </c>
      <c r="V30" s="7">
        <f t="shared" si="125"/>
        <v>0</v>
      </c>
      <c r="W30" s="7">
        <f t="shared" si="126"/>
        <v>0</v>
      </c>
      <c r="X30" s="7">
        <f t="shared" si="127"/>
        <v>0</v>
      </c>
      <c r="Y30" s="7">
        <f t="shared" si="128"/>
        <v>0</v>
      </c>
      <c r="Z30" s="7">
        <f t="shared" si="129"/>
        <v>0</v>
      </c>
      <c r="AA30" s="7">
        <f t="shared" si="130"/>
        <v>0</v>
      </c>
      <c r="AB30" s="7">
        <f t="shared" si="131"/>
        <v>0</v>
      </c>
      <c r="AC30" s="7">
        <f t="shared" si="132"/>
        <v>0</v>
      </c>
      <c r="AD30" s="7">
        <f t="shared" si="133"/>
        <v>0</v>
      </c>
      <c r="AE30" s="7">
        <f t="shared" si="134"/>
        <v>0</v>
      </c>
      <c r="AF30" s="7">
        <f t="shared" si="135"/>
        <v>0</v>
      </c>
      <c r="AG30" s="7">
        <f t="shared" si="136"/>
        <v>0</v>
      </c>
      <c r="AH30" s="7">
        <f t="shared" si="137"/>
        <v>0</v>
      </c>
      <c r="AI30" s="7">
        <f t="shared" si="138"/>
        <v>0</v>
      </c>
      <c r="AJ30" s="7">
        <f t="shared" si="139"/>
        <v>0</v>
      </c>
      <c r="AK30" s="7">
        <f t="shared" si="140"/>
        <v>0</v>
      </c>
      <c r="AL30" s="7">
        <f t="shared" si="141"/>
        <v>0</v>
      </c>
      <c r="AM30" s="7">
        <f t="shared" si="1"/>
        <v>0</v>
      </c>
      <c r="AN30" s="7">
        <f t="shared" si="2"/>
        <v>0</v>
      </c>
      <c r="AO30" s="7">
        <f t="shared" si="3"/>
        <v>0</v>
      </c>
      <c r="AP30" s="7">
        <f t="shared" si="4"/>
        <v>0</v>
      </c>
      <c r="AQ30" s="7">
        <f t="shared" si="5"/>
        <v>0</v>
      </c>
      <c r="AR30" s="7">
        <f t="shared" si="6"/>
        <v>0</v>
      </c>
      <c r="AS30" s="7">
        <f t="shared" si="7"/>
        <v>0</v>
      </c>
      <c r="AT30" s="7">
        <f t="shared" si="8"/>
        <v>0</v>
      </c>
      <c r="AU30" s="7">
        <f t="shared" si="9"/>
        <v>0</v>
      </c>
      <c r="AV30" s="7">
        <f t="shared" si="10"/>
        <v>0</v>
      </c>
      <c r="AW30" s="7">
        <f t="shared" si="11"/>
        <v>0</v>
      </c>
      <c r="AX30" s="7">
        <f t="shared" si="12"/>
        <v>0</v>
      </c>
      <c r="AY30" s="7">
        <f t="shared" si="13"/>
        <v>0</v>
      </c>
      <c r="AZ30" s="7">
        <f t="shared" si="14"/>
        <v>0</v>
      </c>
      <c r="BA30" s="7">
        <f t="shared" si="15"/>
        <v>0</v>
      </c>
      <c r="BB30" s="7">
        <f t="shared" si="16"/>
        <v>0</v>
      </c>
      <c r="BC30" s="7">
        <f t="shared" si="17"/>
        <v>0</v>
      </c>
      <c r="BD30" s="7">
        <f t="shared" si="18"/>
        <v>0</v>
      </c>
      <c r="BE30" s="7">
        <f t="shared" si="19"/>
        <v>0</v>
      </c>
      <c r="BF30" s="7">
        <f t="shared" si="20"/>
        <v>0</v>
      </c>
      <c r="BG30" s="7">
        <f t="shared" si="21"/>
        <v>0</v>
      </c>
      <c r="BH30" s="7">
        <f t="shared" si="22"/>
        <v>0</v>
      </c>
      <c r="BI30" s="7">
        <f t="shared" si="23"/>
        <v>0</v>
      </c>
      <c r="BJ30" s="7">
        <f t="shared" si="24"/>
        <v>0</v>
      </c>
      <c r="BK30" s="7">
        <f t="shared" si="142"/>
        <v>0</v>
      </c>
      <c r="BL30" s="7">
        <f t="shared" si="143"/>
        <v>0</v>
      </c>
      <c r="BM30" s="7">
        <f t="shared" si="144"/>
        <v>0</v>
      </c>
      <c r="BN30" s="7">
        <f t="shared" si="145"/>
        <v>0</v>
      </c>
      <c r="BO30" s="7">
        <f t="shared" si="146"/>
        <v>0</v>
      </c>
      <c r="BP30" s="7">
        <f t="shared" si="147"/>
        <v>0</v>
      </c>
      <c r="BQ30" s="7">
        <f t="shared" si="148"/>
        <v>0</v>
      </c>
      <c r="BR30" s="7">
        <f t="shared" si="149"/>
        <v>0</v>
      </c>
      <c r="BS30" s="7">
        <f t="shared" si="150"/>
        <v>0</v>
      </c>
      <c r="BT30" s="7">
        <f t="shared" si="151"/>
        <v>0</v>
      </c>
      <c r="BU30" s="7">
        <f t="shared" si="152"/>
        <v>0</v>
      </c>
      <c r="BV30" s="7">
        <f t="shared" si="153"/>
        <v>0</v>
      </c>
      <c r="BW30" s="7">
        <f t="shared" si="154"/>
        <v>0</v>
      </c>
      <c r="BX30" s="7">
        <f t="shared" si="155"/>
        <v>0</v>
      </c>
      <c r="BY30" s="7">
        <f t="shared" si="156"/>
        <v>0</v>
      </c>
      <c r="BZ30" s="7">
        <f t="shared" si="157"/>
        <v>0</v>
      </c>
      <c r="CA30" s="7">
        <f t="shared" si="158"/>
        <v>0</v>
      </c>
      <c r="CB30" s="7">
        <f t="shared" si="159"/>
        <v>0</v>
      </c>
      <c r="CC30" s="7">
        <f t="shared" si="160"/>
        <v>0</v>
      </c>
      <c r="CD30" s="7">
        <f t="shared" si="161"/>
        <v>0</v>
      </c>
      <c r="CE30" s="7">
        <f t="shared" si="162"/>
        <v>0</v>
      </c>
      <c r="CF30" s="7">
        <f t="shared" si="163"/>
        <v>0</v>
      </c>
      <c r="CG30" s="7">
        <f t="shared" si="164"/>
        <v>0</v>
      </c>
      <c r="CH30" s="7">
        <f t="shared" si="165"/>
        <v>0</v>
      </c>
      <c r="CI30" s="7">
        <f t="shared" si="166"/>
        <v>0</v>
      </c>
      <c r="CJ30" s="7">
        <f t="shared" si="167"/>
        <v>0</v>
      </c>
      <c r="CK30" s="7">
        <f t="shared" si="168"/>
        <v>0</v>
      </c>
      <c r="CL30" s="7">
        <f t="shared" si="169"/>
        <v>0</v>
      </c>
      <c r="CM30" s="7">
        <f t="shared" si="170"/>
        <v>0</v>
      </c>
      <c r="CN30" s="7">
        <f t="shared" si="171"/>
        <v>0</v>
      </c>
      <c r="CO30" s="7">
        <f t="shared" si="172"/>
        <v>0</v>
      </c>
      <c r="CP30" s="7">
        <f t="shared" si="173"/>
        <v>0</v>
      </c>
      <c r="CQ30" s="7">
        <f t="shared" si="174"/>
        <v>0</v>
      </c>
      <c r="CR30" s="7">
        <f t="shared" si="175"/>
        <v>0</v>
      </c>
      <c r="CS30" s="7">
        <f t="shared" si="176"/>
        <v>0</v>
      </c>
      <c r="CT30" s="7">
        <f t="shared" si="177"/>
        <v>0</v>
      </c>
      <c r="CU30" s="7">
        <f t="shared" si="178"/>
        <v>0</v>
      </c>
      <c r="CV30" s="7">
        <f t="shared" si="179"/>
        <v>0</v>
      </c>
      <c r="CW30" s="7">
        <f t="shared" si="180"/>
        <v>0</v>
      </c>
      <c r="CX30" s="7">
        <f t="shared" si="181"/>
        <v>0</v>
      </c>
      <c r="CY30" s="7">
        <f t="shared" si="182"/>
        <v>0</v>
      </c>
      <c r="CZ30" s="7">
        <f t="shared" si="183"/>
        <v>0</v>
      </c>
      <c r="DA30" s="7">
        <f t="shared" si="25"/>
        <v>0</v>
      </c>
      <c r="DB30" s="7">
        <f t="shared" si="26"/>
        <v>0</v>
      </c>
      <c r="DC30" s="7">
        <f t="shared" si="27"/>
        <v>0</v>
      </c>
      <c r="DD30" s="7">
        <f t="shared" si="28"/>
        <v>0</v>
      </c>
      <c r="DE30" s="7">
        <f t="shared" si="29"/>
        <v>0</v>
      </c>
      <c r="DF30" s="7">
        <f t="shared" si="30"/>
        <v>0</v>
      </c>
      <c r="DG30" s="7">
        <f t="shared" si="31"/>
        <v>0</v>
      </c>
      <c r="DH30" s="7">
        <f t="shared" si="32"/>
        <v>0</v>
      </c>
      <c r="DI30" s="7">
        <f t="shared" si="33"/>
        <v>0</v>
      </c>
      <c r="DJ30" s="7">
        <f t="shared" si="34"/>
        <v>0</v>
      </c>
      <c r="DK30" s="7">
        <f t="shared" si="35"/>
        <v>0</v>
      </c>
      <c r="DL30" s="7">
        <f t="shared" si="36"/>
        <v>0</v>
      </c>
      <c r="DM30" s="7">
        <f t="shared" si="37"/>
        <v>0</v>
      </c>
      <c r="DN30" s="7">
        <f t="shared" si="38"/>
        <v>0</v>
      </c>
      <c r="DO30" s="7">
        <f t="shared" si="39"/>
        <v>0</v>
      </c>
      <c r="DP30" s="7">
        <f t="shared" si="40"/>
        <v>0</v>
      </c>
      <c r="DQ30" s="7">
        <f t="shared" si="41"/>
        <v>0</v>
      </c>
      <c r="DR30" s="7">
        <f t="shared" si="42"/>
        <v>0</v>
      </c>
      <c r="DS30" s="7">
        <f t="shared" si="43"/>
        <v>0</v>
      </c>
      <c r="DT30" s="7">
        <f t="shared" si="44"/>
        <v>0</v>
      </c>
      <c r="DU30" s="7">
        <f t="shared" si="45"/>
        <v>0</v>
      </c>
      <c r="DV30" s="7">
        <f t="shared" si="46"/>
        <v>0</v>
      </c>
      <c r="DW30" s="7">
        <f t="shared" si="47"/>
        <v>0</v>
      </c>
      <c r="DX30" s="7">
        <f t="shared" si="48"/>
        <v>0</v>
      </c>
      <c r="DY30" s="7">
        <f t="shared" si="49"/>
        <v>0</v>
      </c>
      <c r="DZ30" s="7">
        <f t="shared" si="50"/>
        <v>0</v>
      </c>
      <c r="EA30" s="7">
        <f t="shared" si="51"/>
        <v>0</v>
      </c>
      <c r="EB30" s="7">
        <f t="shared" si="52"/>
        <v>0</v>
      </c>
      <c r="EC30" s="7">
        <f t="shared" si="53"/>
        <v>0</v>
      </c>
      <c r="ED30" s="7">
        <f t="shared" si="54"/>
        <v>0</v>
      </c>
      <c r="EE30" s="7">
        <f t="shared" si="55"/>
        <v>0</v>
      </c>
      <c r="EF30" s="7">
        <f t="shared" si="56"/>
        <v>0</v>
      </c>
      <c r="EG30" s="7">
        <f t="shared" si="57"/>
        <v>0</v>
      </c>
      <c r="EH30" s="7">
        <f t="shared" si="58"/>
        <v>0</v>
      </c>
      <c r="EI30" s="7">
        <f t="shared" si="59"/>
        <v>0</v>
      </c>
      <c r="EJ30" s="7">
        <f t="shared" si="60"/>
        <v>0</v>
      </c>
      <c r="EK30" s="7">
        <f t="shared" si="61"/>
        <v>0</v>
      </c>
      <c r="EL30" s="7">
        <f t="shared" si="62"/>
        <v>0</v>
      </c>
      <c r="EM30" s="7">
        <f t="shared" si="63"/>
        <v>0</v>
      </c>
      <c r="EN30" s="7">
        <f t="shared" si="64"/>
        <v>0</v>
      </c>
      <c r="EO30" s="7">
        <f t="shared" si="65"/>
        <v>0</v>
      </c>
      <c r="EP30" s="7">
        <f t="shared" si="66"/>
        <v>0</v>
      </c>
      <c r="EQ30" s="7">
        <f t="shared" si="67"/>
        <v>0</v>
      </c>
      <c r="ER30" s="7">
        <f t="shared" si="68"/>
        <v>0</v>
      </c>
      <c r="ES30" s="7"/>
      <c r="ET30" s="7" t="str">
        <f t="shared" si="228"/>
        <v>Ноль</v>
      </c>
      <c r="EU30" s="7" t="str">
        <f t="shared" si="70"/>
        <v>Ноль</v>
      </c>
      <c r="EV30" s="7"/>
      <c r="EW30" s="7">
        <f t="shared" si="71"/>
        <v>0</v>
      </c>
      <c r="EX30" s="7" t="e">
        <f>IF(M30=#REF!,IF(L30&lt;#REF!,#REF!,FB30),#REF!)</f>
        <v>#REF!</v>
      </c>
      <c r="EY30" s="7" t="e">
        <f>IF(M30=#REF!,IF(L30&lt;#REF!,0,1))</f>
        <v>#REF!</v>
      </c>
      <c r="EZ30" s="7" t="e">
        <f>IF(AND(EW30&gt;=21,EW30&lt;&gt;0),EW30,IF(M30&lt;#REF!,"СТОП",EX30+EY30))</f>
        <v>#REF!</v>
      </c>
      <c r="FA30" s="7"/>
      <c r="FB30" s="7">
        <v>15</v>
      </c>
      <c r="FC30" s="7">
        <v>16</v>
      </c>
      <c r="FD30" s="7"/>
      <c r="FE30" s="9">
        <f t="shared" si="184"/>
        <v>0</v>
      </c>
      <c r="FF30" s="9">
        <f t="shared" si="185"/>
        <v>0</v>
      </c>
      <c r="FG30" s="9">
        <f t="shared" si="186"/>
        <v>0</v>
      </c>
      <c r="FH30" s="9">
        <f t="shared" si="187"/>
        <v>0</v>
      </c>
      <c r="FI30" s="9">
        <f t="shared" si="188"/>
        <v>0</v>
      </c>
      <c r="FJ30" s="9">
        <f t="shared" si="189"/>
        <v>0</v>
      </c>
      <c r="FK30" s="9">
        <f t="shared" si="190"/>
        <v>0</v>
      </c>
      <c r="FL30" s="9">
        <f t="shared" si="191"/>
        <v>0</v>
      </c>
      <c r="FM30" s="9">
        <f t="shared" si="192"/>
        <v>0</v>
      </c>
      <c r="FN30" s="9">
        <f t="shared" si="193"/>
        <v>0</v>
      </c>
      <c r="FO30" s="9">
        <f t="shared" si="194"/>
        <v>0</v>
      </c>
      <c r="FP30" s="9">
        <f t="shared" si="195"/>
        <v>0</v>
      </c>
      <c r="FQ30" s="9">
        <f t="shared" si="196"/>
        <v>0</v>
      </c>
      <c r="FR30" s="9">
        <f t="shared" si="197"/>
        <v>0</v>
      </c>
      <c r="FS30" s="9">
        <f t="shared" si="198"/>
        <v>0</v>
      </c>
      <c r="FT30" s="9">
        <f t="shared" si="199"/>
        <v>0</v>
      </c>
      <c r="FU30" s="9">
        <f t="shared" si="200"/>
        <v>0</v>
      </c>
      <c r="FV30" s="9">
        <f t="shared" si="201"/>
        <v>0</v>
      </c>
      <c r="FW30" s="9">
        <f t="shared" si="202"/>
        <v>0</v>
      </c>
      <c r="FX30" s="9">
        <f t="shared" si="203"/>
        <v>0</v>
      </c>
      <c r="FY30" s="9">
        <f t="shared" si="204"/>
        <v>0</v>
      </c>
      <c r="FZ30" s="9">
        <f t="shared" si="205"/>
        <v>0</v>
      </c>
      <c r="GA30" s="9">
        <f t="shared" si="72"/>
        <v>0</v>
      </c>
      <c r="GB30" s="9">
        <f t="shared" si="73"/>
        <v>0</v>
      </c>
      <c r="GC30" s="9">
        <f t="shared" si="74"/>
        <v>0</v>
      </c>
      <c r="GD30" s="9">
        <f t="shared" si="75"/>
        <v>0</v>
      </c>
      <c r="GE30" s="9">
        <f t="shared" si="76"/>
        <v>0</v>
      </c>
      <c r="GF30" s="9">
        <f t="shared" si="77"/>
        <v>0</v>
      </c>
      <c r="GG30" s="9">
        <f t="shared" si="78"/>
        <v>0</v>
      </c>
      <c r="GH30" s="9">
        <f t="shared" si="79"/>
        <v>0</v>
      </c>
      <c r="GI30" s="9">
        <f t="shared" si="80"/>
        <v>0</v>
      </c>
      <c r="GJ30" s="9">
        <f t="shared" si="81"/>
        <v>0</v>
      </c>
      <c r="GK30" s="9">
        <f t="shared" si="82"/>
        <v>0</v>
      </c>
      <c r="GL30" s="9">
        <f t="shared" si="83"/>
        <v>0</v>
      </c>
      <c r="GM30" s="9">
        <f t="shared" si="84"/>
        <v>0</v>
      </c>
      <c r="GN30" s="9">
        <f t="shared" si="85"/>
        <v>0</v>
      </c>
      <c r="GO30" s="9">
        <f t="shared" si="86"/>
        <v>0</v>
      </c>
      <c r="GP30" s="9">
        <f t="shared" si="87"/>
        <v>0</v>
      </c>
      <c r="GQ30" s="9">
        <f t="shared" si="88"/>
        <v>0</v>
      </c>
      <c r="GR30" s="9">
        <f t="shared" si="89"/>
        <v>0</v>
      </c>
      <c r="GS30" s="9">
        <f t="shared" si="90"/>
        <v>0</v>
      </c>
      <c r="GT30" s="9">
        <f t="shared" si="91"/>
        <v>0</v>
      </c>
      <c r="GU30" s="9">
        <f t="shared" si="92"/>
        <v>0</v>
      </c>
      <c r="GV30" s="9">
        <f t="shared" si="93"/>
        <v>0</v>
      </c>
      <c r="GW30" s="9">
        <f t="shared" si="94"/>
        <v>0</v>
      </c>
      <c r="GX30" s="9">
        <f t="shared" si="95"/>
        <v>0</v>
      </c>
      <c r="GY30" s="9">
        <f t="shared" si="206"/>
        <v>0</v>
      </c>
      <c r="GZ30" s="9">
        <f t="shared" si="207"/>
        <v>0</v>
      </c>
      <c r="HA30" s="9">
        <f t="shared" si="208"/>
        <v>0</v>
      </c>
      <c r="HB30" s="9">
        <f t="shared" si="209"/>
        <v>0</v>
      </c>
      <c r="HC30" s="9">
        <f t="shared" si="210"/>
        <v>0</v>
      </c>
      <c r="HD30" s="9">
        <f t="shared" si="211"/>
        <v>0</v>
      </c>
      <c r="HE30" s="9">
        <f t="shared" si="212"/>
        <v>0</v>
      </c>
      <c r="HF30" s="9">
        <f t="shared" si="213"/>
        <v>0</v>
      </c>
      <c r="HG30" s="9">
        <f t="shared" si="214"/>
        <v>0</v>
      </c>
      <c r="HH30" s="9">
        <f t="shared" si="215"/>
        <v>0</v>
      </c>
      <c r="HI30" s="9">
        <f t="shared" si="216"/>
        <v>0</v>
      </c>
      <c r="HJ30" s="9">
        <f t="shared" si="217"/>
        <v>0</v>
      </c>
      <c r="HK30" s="9">
        <f t="shared" si="218"/>
        <v>0</v>
      </c>
      <c r="HL30" s="9">
        <f t="shared" si="219"/>
        <v>0</v>
      </c>
      <c r="HM30" s="9">
        <f t="shared" si="220"/>
        <v>0</v>
      </c>
      <c r="HN30" s="9">
        <f t="shared" si="221"/>
        <v>0</v>
      </c>
      <c r="HO30" s="9">
        <f t="shared" si="222"/>
        <v>0</v>
      </c>
      <c r="HP30" s="9">
        <f t="shared" si="223"/>
        <v>0</v>
      </c>
      <c r="HQ30" s="9">
        <f t="shared" si="224"/>
        <v>0</v>
      </c>
      <c r="HR30" s="9">
        <f t="shared" si="225"/>
        <v>0</v>
      </c>
      <c r="HS30" s="9">
        <f t="shared" si="226"/>
        <v>0</v>
      </c>
      <c r="HT30" s="9">
        <f t="shared" si="227"/>
        <v>0</v>
      </c>
      <c r="HU30" s="9">
        <f t="shared" si="96"/>
        <v>0</v>
      </c>
      <c r="HV30" s="9">
        <f t="shared" si="97"/>
        <v>0</v>
      </c>
      <c r="HW30" s="9">
        <f t="shared" si="98"/>
        <v>0</v>
      </c>
      <c r="HX30" s="9">
        <f t="shared" si="99"/>
        <v>0</v>
      </c>
      <c r="HY30" s="9">
        <f t="shared" si="100"/>
        <v>0</v>
      </c>
      <c r="HZ30" s="9">
        <f t="shared" si="101"/>
        <v>0</v>
      </c>
      <c r="IA30" s="9">
        <f t="shared" si="102"/>
        <v>0</v>
      </c>
      <c r="IB30" s="9">
        <f t="shared" si="103"/>
        <v>0</v>
      </c>
      <c r="IC30" s="9">
        <f t="shared" si="104"/>
        <v>0</v>
      </c>
      <c r="ID30" s="9">
        <f t="shared" si="105"/>
        <v>0</v>
      </c>
      <c r="IE30" s="9">
        <f t="shared" si="106"/>
        <v>0</v>
      </c>
      <c r="IF30" s="9">
        <f t="shared" si="107"/>
        <v>0</v>
      </c>
      <c r="IG30" s="9">
        <f t="shared" si="108"/>
        <v>0</v>
      </c>
      <c r="IH30" s="9">
        <f t="shared" si="109"/>
        <v>0</v>
      </c>
      <c r="II30" s="9">
        <f t="shared" si="110"/>
        <v>0</v>
      </c>
      <c r="IJ30" s="9">
        <f t="shared" si="111"/>
        <v>0</v>
      </c>
      <c r="IK30" s="9">
        <f t="shared" si="112"/>
        <v>0</v>
      </c>
      <c r="IL30" s="9">
        <f t="shared" si="113"/>
        <v>0</v>
      </c>
      <c r="IM30" s="9">
        <f t="shared" si="114"/>
        <v>0</v>
      </c>
      <c r="IN30" s="9">
        <f t="shared" si="115"/>
        <v>0</v>
      </c>
      <c r="IO30" s="9">
        <f t="shared" si="116"/>
        <v>0</v>
      </c>
      <c r="IP30" s="9">
        <f t="shared" si="117"/>
        <v>0</v>
      </c>
      <c r="IQ30" s="9">
        <f t="shared" si="118"/>
        <v>0</v>
      </c>
      <c r="IR30" s="9">
        <f t="shared" si="119"/>
        <v>0</v>
      </c>
      <c r="IS30" s="7"/>
      <c r="IT30" s="7"/>
      <c r="IU30" s="7"/>
      <c r="IV30" s="7"/>
    </row>
    <row r="31" spans="1:256" s="1" customFormat="1" ht="70.5">
      <c r="A31" s="79" t="s">
        <v>125</v>
      </c>
      <c r="B31" s="80">
        <v>61</v>
      </c>
      <c r="C31" s="81" t="s">
        <v>78</v>
      </c>
      <c r="D31" s="80" t="s">
        <v>37</v>
      </c>
      <c r="E31" s="83" t="s">
        <v>58</v>
      </c>
      <c r="F31" s="91" t="s">
        <v>79</v>
      </c>
      <c r="G31" s="85" t="s">
        <v>42</v>
      </c>
      <c r="H31" s="110" t="s">
        <v>62</v>
      </c>
      <c r="I31" s="87" t="s">
        <v>1</v>
      </c>
      <c r="J31" s="90">
        <v>0</v>
      </c>
      <c r="K31" s="104" t="s">
        <v>1</v>
      </c>
      <c r="L31" s="113">
        <v>0</v>
      </c>
      <c r="M31" s="87">
        <f t="shared" si="0"/>
        <v>0</v>
      </c>
      <c r="N31" s="6" t="e">
        <f>#REF!+#REF!</f>
        <v>#REF!</v>
      </c>
      <c r="O31" s="7"/>
      <c r="P31" s="8"/>
      <c r="Q31" s="7">
        <f t="shared" si="120"/>
        <v>0</v>
      </c>
      <c r="R31" s="7">
        <f t="shared" si="121"/>
        <v>0</v>
      </c>
      <c r="S31" s="7">
        <f t="shared" si="122"/>
        <v>0</v>
      </c>
      <c r="T31" s="7">
        <f t="shared" si="123"/>
        <v>0</v>
      </c>
      <c r="U31" s="7">
        <f t="shared" si="124"/>
        <v>0</v>
      </c>
      <c r="V31" s="7">
        <f t="shared" si="125"/>
        <v>0</v>
      </c>
      <c r="W31" s="7">
        <f t="shared" si="126"/>
        <v>0</v>
      </c>
      <c r="X31" s="7">
        <f t="shared" si="127"/>
        <v>0</v>
      </c>
      <c r="Y31" s="7">
        <f t="shared" si="128"/>
        <v>0</v>
      </c>
      <c r="Z31" s="7">
        <f t="shared" si="129"/>
        <v>0</v>
      </c>
      <c r="AA31" s="7">
        <f t="shared" si="130"/>
        <v>0</v>
      </c>
      <c r="AB31" s="7">
        <f t="shared" si="131"/>
        <v>0</v>
      </c>
      <c r="AC31" s="7">
        <f t="shared" si="132"/>
        <v>0</v>
      </c>
      <c r="AD31" s="7">
        <f t="shared" si="133"/>
        <v>0</v>
      </c>
      <c r="AE31" s="7">
        <f t="shared" si="134"/>
        <v>0</v>
      </c>
      <c r="AF31" s="7">
        <f t="shared" si="135"/>
        <v>0</v>
      </c>
      <c r="AG31" s="7">
        <f t="shared" si="136"/>
        <v>0</v>
      </c>
      <c r="AH31" s="7">
        <f t="shared" si="137"/>
        <v>0</v>
      </c>
      <c r="AI31" s="7">
        <f t="shared" si="138"/>
        <v>0</v>
      </c>
      <c r="AJ31" s="7">
        <f t="shared" si="139"/>
        <v>0</v>
      </c>
      <c r="AK31" s="7">
        <f t="shared" si="140"/>
        <v>0</v>
      </c>
      <c r="AL31" s="7">
        <f t="shared" si="141"/>
        <v>0</v>
      </c>
      <c r="AM31" s="7">
        <f t="shared" si="1"/>
        <v>0</v>
      </c>
      <c r="AN31" s="7">
        <f t="shared" si="2"/>
        <v>0</v>
      </c>
      <c r="AO31" s="7">
        <f t="shared" si="3"/>
        <v>0</v>
      </c>
      <c r="AP31" s="7">
        <f t="shared" si="4"/>
        <v>0</v>
      </c>
      <c r="AQ31" s="7">
        <f t="shared" si="5"/>
        <v>0</v>
      </c>
      <c r="AR31" s="7">
        <f t="shared" si="6"/>
        <v>0</v>
      </c>
      <c r="AS31" s="7">
        <f t="shared" si="7"/>
        <v>0</v>
      </c>
      <c r="AT31" s="7">
        <f t="shared" si="8"/>
        <v>0</v>
      </c>
      <c r="AU31" s="7">
        <f t="shared" si="9"/>
        <v>0</v>
      </c>
      <c r="AV31" s="7">
        <f t="shared" si="10"/>
        <v>0</v>
      </c>
      <c r="AW31" s="7">
        <f t="shared" si="11"/>
        <v>0</v>
      </c>
      <c r="AX31" s="7">
        <f t="shared" si="12"/>
        <v>0</v>
      </c>
      <c r="AY31" s="7">
        <f t="shared" si="13"/>
        <v>0</v>
      </c>
      <c r="AZ31" s="7">
        <f t="shared" si="14"/>
        <v>0</v>
      </c>
      <c r="BA31" s="7">
        <f t="shared" si="15"/>
        <v>0</v>
      </c>
      <c r="BB31" s="7">
        <f t="shared" si="16"/>
        <v>0</v>
      </c>
      <c r="BC31" s="7">
        <f t="shared" si="17"/>
        <v>0</v>
      </c>
      <c r="BD31" s="7">
        <f t="shared" si="18"/>
        <v>0</v>
      </c>
      <c r="BE31" s="7">
        <f t="shared" si="19"/>
        <v>0</v>
      </c>
      <c r="BF31" s="7">
        <f t="shared" si="20"/>
        <v>0</v>
      </c>
      <c r="BG31" s="7">
        <f t="shared" si="21"/>
        <v>0</v>
      </c>
      <c r="BH31" s="7">
        <f t="shared" si="22"/>
        <v>0</v>
      </c>
      <c r="BI31" s="7">
        <f t="shared" si="23"/>
        <v>0</v>
      </c>
      <c r="BJ31" s="7">
        <f t="shared" si="24"/>
        <v>0</v>
      </c>
      <c r="BK31" s="7">
        <f t="shared" si="142"/>
        <v>0</v>
      </c>
      <c r="BL31" s="7">
        <f t="shared" si="143"/>
        <v>0</v>
      </c>
      <c r="BM31" s="7">
        <f t="shared" si="144"/>
        <v>0</v>
      </c>
      <c r="BN31" s="7">
        <f t="shared" si="145"/>
        <v>0</v>
      </c>
      <c r="BO31" s="7">
        <f t="shared" si="146"/>
        <v>0</v>
      </c>
      <c r="BP31" s="7">
        <f t="shared" si="147"/>
        <v>0</v>
      </c>
      <c r="BQ31" s="7">
        <f t="shared" si="148"/>
        <v>0</v>
      </c>
      <c r="BR31" s="7">
        <f t="shared" si="149"/>
        <v>0</v>
      </c>
      <c r="BS31" s="7">
        <f t="shared" si="150"/>
        <v>0</v>
      </c>
      <c r="BT31" s="7">
        <f t="shared" si="151"/>
        <v>0</v>
      </c>
      <c r="BU31" s="7">
        <f t="shared" si="152"/>
        <v>0</v>
      </c>
      <c r="BV31" s="7">
        <f t="shared" si="153"/>
        <v>0</v>
      </c>
      <c r="BW31" s="7">
        <f t="shared" si="154"/>
        <v>0</v>
      </c>
      <c r="BX31" s="7">
        <f t="shared" si="155"/>
        <v>0</v>
      </c>
      <c r="BY31" s="7">
        <f t="shared" si="156"/>
        <v>0</v>
      </c>
      <c r="BZ31" s="7">
        <f t="shared" si="157"/>
        <v>0</v>
      </c>
      <c r="CA31" s="7">
        <f t="shared" si="158"/>
        <v>0</v>
      </c>
      <c r="CB31" s="7">
        <f t="shared" si="159"/>
        <v>0</v>
      </c>
      <c r="CC31" s="7">
        <f t="shared" si="160"/>
        <v>0</v>
      </c>
      <c r="CD31" s="7">
        <f t="shared" si="161"/>
        <v>0</v>
      </c>
      <c r="CE31" s="7">
        <f t="shared" si="162"/>
        <v>0</v>
      </c>
      <c r="CF31" s="7">
        <f t="shared" si="163"/>
        <v>0</v>
      </c>
      <c r="CG31" s="7">
        <f t="shared" si="164"/>
        <v>0</v>
      </c>
      <c r="CH31" s="7">
        <f t="shared" si="165"/>
        <v>0</v>
      </c>
      <c r="CI31" s="7">
        <f t="shared" si="166"/>
        <v>0</v>
      </c>
      <c r="CJ31" s="7">
        <f t="shared" si="167"/>
        <v>0</v>
      </c>
      <c r="CK31" s="7">
        <f t="shared" si="168"/>
        <v>0</v>
      </c>
      <c r="CL31" s="7">
        <f t="shared" si="169"/>
        <v>0</v>
      </c>
      <c r="CM31" s="7">
        <f t="shared" si="170"/>
        <v>0</v>
      </c>
      <c r="CN31" s="7">
        <f t="shared" si="171"/>
        <v>0</v>
      </c>
      <c r="CO31" s="7">
        <f t="shared" si="172"/>
        <v>0</v>
      </c>
      <c r="CP31" s="7">
        <f t="shared" si="173"/>
        <v>0</v>
      </c>
      <c r="CQ31" s="7">
        <f t="shared" si="174"/>
        <v>0</v>
      </c>
      <c r="CR31" s="7">
        <f t="shared" si="175"/>
        <v>0</v>
      </c>
      <c r="CS31" s="7">
        <f t="shared" si="176"/>
        <v>0</v>
      </c>
      <c r="CT31" s="7">
        <f t="shared" si="177"/>
        <v>0</v>
      </c>
      <c r="CU31" s="7">
        <f t="shared" si="178"/>
        <v>0</v>
      </c>
      <c r="CV31" s="7">
        <f t="shared" si="179"/>
        <v>0</v>
      </c>
      <c r="CW31" s="7">
        <f t="shared" si="180"/>
        <v>0</v>
      </c>
      <c r="CX31" s="7">
        <f t="shared" si="181"/>
        <v>0</v>
      </c>
      <c r="CY31" s="7">
        <f t="shared" si="182"/>
        <v>0</v>
      </c>
      <c r="CZ31" s="7">
        <f t="shared" si="183"/>
        <v>0</v>
      </c>
      <c r="DA31" s="7">
        <f t="shared" si="25"/>
        <v>0</v>
      </c>
      <c r="DB31" s="7">
        <f t="shared" si="26"/>
        <v>0</v>
      </c>
      <c r="DC31" s="7">
        <f t="shared" si="27"/>
        <v>0</v>
      </c>
      <c r="DD31" s="7">
        <f t="shared" si="28"/>
        <v>0</v>
      </c>
      <c r="DE31" s="7">
        <f t="shared" si="29"/>
        <v>0</v>
      </c>
      <c r="DF31" s="7">
        <f t="shared" si="30"/>
        <v>0</v>
      </c>
      <c r="DG31" s="7">
        <f t="shared" si="31"/>
        <v>0</v>
      </c>
      <c r="DH31" s="7">
        <f t="shared" si="32"/>
        <v>0</v>
      </c>
      <c r="DI31" s="7">
        <f t="shared" si="33"/>
        <v>0</v>
      </c>
      <c r="DJ31" s="7">
        <f t="shared" si="34"/>
        <v>0</v>
      </c>
      <c r="DK31" s="7">
        <f t="shared" si="35"/>
        <v>0</v>
      </c>
      <c r="DL31" s="7">
        <f t="shared" si="36"/>
        <v>0</v>
      </c>
      <c r="DM31" s="7">
        <f t="shared" si="37"/>
        <v>0</v>
      </c>
      <c r="DN31" s="7">
        <f t="shared" si="38"/>
        <v>0</v>
      </c>
      <c r="DO31" s="7">
        <f t="shared" si="39"/>
        <v>0</v>
      </c>
      <c r="DP31" s="7">
        <f t="shared" si="40"/>
        <v>0</v>
      </c>
      <c r="DQ31" s="7">
        <f t="shared" si="41"/>
        <v>0</v>
      </c>
      <c r="DR31" s="7">
        <f t="shared" si="42"/>
        <v>0</v>
      </c>
      <c r="DS31" s="7">
        <f t="shared" si="43"/>
        <v>0</v>
      </c>
      <c r="DT31" s="7">
        <f t="shared" si="44"/>
        <v>0</v>
      </c>
      <c r="DU31" s="7">
        <f t="shared" si="45"/>
        <v>0</v>
      </c>
      <c r="DV31" s="7">
        <f t="shared" si="46"/>
        <v>0</v>
      </c>
      <c r="DW31" s="7">
        <f t="shared" si="47"/>
        <v>0</v>
      </c>
      <c r="DX31" s="7">
        <f t="shared" si="48"/>
        <v>0</v>
      </c>
      <c r="DY31" s="7">
        <f t="shared" si="49"/>
        <v>0</v>
      </c>
      <c r="DZ31" s="7">
        <f t="shared" si="50"/>
        <v>0</v>
      </c>
      <c r="EA31" s="7">
        <f t="shared" si="51"/>
        <v>0</v>
      </c>
      <c r="EB31" s="7">
        <f t="shared" si="52"/>
        <v>0</v>
      </c>
      <c r="EC31" s="7">
        <f t="shared" si="53"/>
        <v>0</v>
      </c>
      <c r="ED31" s="7">
        <f t="shared" si="54"/>
        <v>0</v>
      </c>
      <c r="EE31" s="7">
        <f t="shared" si="55"/>
        <v>0</v>
      </c>
      <c r="EF31" s="7">
        <f t="shared" si="56"/>
        <v>0</v>
      </c>
      <c r="EG31" s="7">
        <f t="shared" si="57"/>
        <v>0</v>
      </c>
      <c r="EH31" s="7">
        <f t="shared" si="58"/>
        <v>0</v>
      </c>
      <c r="EI31" s="7">
        <f t="shared" si="59"/>
        <v>0</v>
      </c>
      <c r="EJ31" s="7">
        <f t="shared" si="60"/>
        <v>0</v>
      </c>
      <c r="EK31" s="7">
        <f t="shared" si="61"/>
        <v>0</v>
      </c>
      <c r="EL31" s="7">
        <f t="shared" si="62"/>
        <v>0</v>
      </c>
      <c r="EM31" s="7">
        <f t="shared" si="63"/>
        <v>0</v>
      </c>
      <c r="EN31" s="7">
        <f t="shared" si="64"/>
        <v>0</v>
      </c>
      <c r="EO31" s="7">
        <f t="shared" si="65"/>
        <v>0</v>
      </c>
      <c r="EP31" s="7">
        <f t="shared" si="66"/>
        <v>0</v>
      </c>
      <c r="EQ31" s="7">
        <f t="shared" si="67"/>
        <v>0</v>
      </c>
      <c r="ER31" s="7">
        <f t="shared" si="68"/>
        <v>0</v>
      </c>
      <c r="ES31" s="7"/>
      <c r="ET31" s="7" t="str">
        <f t="shared" si="228"/>
        <v>Ноль</v>
      </c>
      <c r="EU31" s="7" t="str">
        <f t="shared" si="70"/>
        <v>Ноль</v>
      </c>
      <c r="EV31" s="7"/>
      <c r="EW31" s="7">
        <f t="shared" si="71"/>
        <v>0</v>
      </c>
      <c r="EX31" s="7" t="e">
        <f>IF(M31=#REF!,IF(L31&lt;#REF!,#REF!,FB31),#REF!)</f>
        <v>#REF!</v>
      </c>
      <c r="EY31" s="7" t="e">
        <f>IF(M31=#REF!,IF(L31&lt;#REF!,0,1))</f>
        <v>#REF!</v>
      </c>
      <c r="EZ31" s="7" t="e">
        <f>IF(AND(EW31&gt;=21,EW31&lt;&gt;0),EW31,IF(M31&lt;#REF!,"СТОП",EX31+EY31))</f>
        <v>#REF!</v>
      </c>
      <c r="FA31" s="7"/>
      <c r="FB31" s="7">
        <v>15</v>
      </c>
      <c r="FC31" s="7">
        <v>16</v>
      </c>
      <c r="FD31" s="7"/>
      <c r="FE31" s="9">
        <f t="shared" si="184"/>
        <v>0</v>
      </c>
      <c r="FF31" s="9">
        <f t="shared" si="185"/>
        <v>0</v>
      </c>
      <c r="FG31" s="9">
        <f t="shared" si="186"/>
        <v>0</v>
      </c>
      <c r="FH31" s="9">
        <f t="shared" si="187"/>
        <v>0</v>
      </c>
      <c r="FI31" s="9">
        <f t="shared" si="188"/>
        <v>0</v>
      </c>
      <c r="FJ31" s="9">
        <f t="shared" si="189"/>
        <v>0</v>
      </c>
      <c r="FK31" s="9">
        <f t="shared" si="190"/>
        <v>0</v>
      </c>
      <c r="FL31" s="9">
        <f t="shared" si="191"/>
        <v>0</v>
      </c>
      <c r="FM31" s="9">
        <f t="shared" si="192"/>
        <v>0</v>
      </c>
      <c r="FN31" s="9">
        <f t="shared" si="193"/>
        <v>0</v>
      </c>
      <c r="FO31" s="9">
        <f t="shared" si="194"/>
        <v>0</v>
      </c>
      <c r="FP31" s="9">
        <f t="shared" si="195"/>
        <v>0</v>
      </c>
      <c r="FQ31" s="9">
        <f t="shared" si="196"/>
        <v>0</v>
      </c>
      <c r="FR31" s="9">
        <f t="shared" si="197"/>
        <v>0</v>
      </c>
      <c r="FS31" s="9">
        <f t="shared" si="198"/>
        <v>0</v>
      </c>
      <c r="FT31" s="9">
        <f t="shared" si="199"/>
        <v>0</v>
      </c>
      <c r="FU31" s="9">
        <f t="shared" si="200"/>
        <v>0</v>
      </c>
      <c r="FV31" s="9">
        <f t="shared" si="201"/>
        <v>0</v>
      </c>
      <c r="FW31" s="9">
        <f t="shared" si="202"/>
        <v>0</v>
      </c>
      <c r="FX31" s="9">
        <f t="shared" si="203"/>
        <v>0</v>
      </c>
      <c r="FY31" s="9">
        <f t="shared" si="204"/>
        <v>0</v>
      </c>
      <c r="FZ31" s="9">
        <f t="shared" si="205"/>
        <v>0</v>
      </c>
      <c r="GA31" s="9">
        <f t="shared" si="72"/>
        <v>0</v>
      </c>
      <c r="GB31" s="9">
        <f t="shared" si="73"/>
        <v>0</v>
      </c>
      <c r="GC31" s="9">
        <f t="shared" si="74"/>
        <v>0</v>
      </c>
      <c r="GD31" s="9">
        <f t="shared" si="75"/>
        <v>0</v>
      </c>
      <c r="GE31" s="9">
        <f t="shared" si="76"/>
        <v>0</v>
      </c>
      <c r="GF31" s="9">
        <f t="shared" si="77"/>
        <v>0</v>
      </c>
      <c r="GG31" s="9">
        <f t="shared" si="78"/>
        <v>0</v>
      </c>
      <c r="GH31" s="9">
        <f t="shared" si="79"/>
        <v>0</v>
      </c>
      <c r="GI31" s="9">
        <f t="shared" si="80"/>
        <v>0</v>
      </c>
      <c r="GJ31" s="9">
        <f t="shared" si="81"/>
        <v>0</v>
      </c>
      <c r="GK31" s="9">
        <f t="shared" si="82"/>
        <v>0</v>
      </c>
      <c r="GL31" s="9">
        <f t="shared" si="83"/>
        <v>0</v>
      </c>
      <c r="GM31" s="9">
        <f t="shared" si="84"/>
        <v>0</v>
      </c>
      <c r="GN31" s="9">
        <f t="shared" si="85"/>
        <v>0</v>
      </c>
      <c r="GO31" s="9">
        <f t="shared" si="86"/>
        <v>0</v>
      </c>
      <c r="GP31" s="9">
        <f t="shared" si="87"/>
        <v>0</v>
      </c>
      <c r="GQ31" s="9">
        <f t="shared" si="88"/>
        <v>0</v>
      </c>
      <c r="GR31" s="9">
        <f t="shared" si="89"/>
        <v>0</v>
      </c>
      <c r="GS31" s="9">
        <f t="shared" si="90"/>
        <v>0</v>
      </c>
      <c r="GT31" s="9">
        <f t="shared" si="91"/>
        <v>0</v>
      </c>
      <c r="GU31" s="9">
        <f t="shared" si="92"/>
        <v>0</v>
      </c>
      <c r="GV31" s="9">
        <f t="shared" si="93"/>
        <v>0</v>
      </c>
      <c r="GW31" s="9">
        <f t="shared" si="94"/>
        <v>0</v>
      </c>
      <c r="GX31" s="9">
        <f t="shared" si="95"/>
        <v>0</v>
      </c>
      <c r="GY31" s="9">
        <f t="shared" si="206"/>
        <v>0</v>
      </c>
      <c r="GZ31" s="9">
        <f t="shared" si="207"/>
        <v>0</v>
      </c>
      <c r="HA31" s="9">
        <f t="shared" si="208"/>
        <v>0</v>
      </c>
      <c r="HB31" s="9">
        <f t="shared" si="209"/>
        <v>0</v>
      </c>
      <c r="HC31" s="9">
        <f t="shared" si="210"/>
        <v>0</v>
      </c>
      <c r="HD31" s="9">
        <f t="shared" si="211"/>
        <v>0</v>
      </c>
      <c r="HE31" s="9">
        <f t="shared" si="212"/>
        <v>0</v>
      </c>
      <c r="HF31" s="9">
        <f t="shared" si="213"/>
        <v>0</v>
      </c>
      <c r="HG31" s="9">
        <f t="shared" si="214"/>
        <v>0</v>
      </c>
      <c r="HH31" s="9">
        <f t="shared" si="215"/>
        <v>0</v>
      </c>
      <c r="HI31" s="9">
        <f t="shared" si="216"/>
        <v>0</v>
      </c>
      <c r="HJ31" s="9">
        <f t="shared" si="217"/>
        <v>0</v>
      </c>
      <c r="HK31" s="9">
        <f t="shared" si="218"/>
        <v>0</v>
      </c>
      <c r="HL31" s="9">
        <f t="shared" si="219"/>
        <v>0</v>
      </c>
      <c r="HM31" s="9">
        <f t="shared" si="220"/>
        <v>0</v>
      </c>
      <c r="HN31" s="9">
        <f t="shared" si="221"/>
        <v>0</v>
      </c>
      <c r="HO31" s="9">
        <f t="shared" si="222"/>
        <v>0</v>
      </c>
      <c r="HP31" s="9">
        <f t="shared" si="223"/>
        <v>0</v>
      </c>
      <c r="HQ31" s="9">
        <f t="shared" si="224"/>
        <v>0</v>
      </c>
      <c r="HR31" s="9">
        <f t="shared" si="225"/>
        <v>0</v>
      </c>
      <c r="HS31" s="9">
        <f t="shared" si="226"/>
        <v>0</v>
      </c>
      <c r="HT31" s="9">
        <f t="shared" si="227"/>
        <v>0</v>
      </c>
      <c r="HU31" s="9">
        <f t="shared" si="96"/>
        <v>0</v>
      </c>
      <c r="HV31" s="9">
        <f t="shared" si="97"/>
        <v>0</v>
      </c>
      <c r="HW31" s="9">
        <f t="shared" si="98"/>
        <v>0</v>
      </c>
      <c r="HX31" s="9">
        <f t="shared" si="99"/>
        <v>0</v>
      </c>
      <c r="HY31" s="9">
        <f t="shared" si="100"/>
        <v>0</v>
      </c>
      <c r="HZ31" s="9">
        <f t="shared" si="101"/>
        <v>0</v>
      </c>
      <c r="IA31" s="9">
        <f t="shared" si="102"/>
        <v>0</v>
      </c>
      <c r="IB31" s="9">
        <f t="shared" si="103"/>
        <v>0</v>
      </c>
      <c r="IC31" s="9">
        <f t="shared" si="104"/>
        <v>0</v>
      </c>
      <c r="ID31" s="9">
        <f t="shared" si="105"/>
        <v>0</v>
      </c>
      <c r="IE31" s="9">
        <f t="shared" si="106"/>
        <v>0</v>
      </c>
      <c r="IF31" s="9">
        <f t="shared" si="107"/>
        <v>0</v>
      </c>
      <c r="IG31" s="9">
        <f t="shared" si="108"/>
        <v>0</v>
      </c>
      <c r="IH31" s="9">
        <f t="shared" si="109"/>
        <v>0</v>
      </c>
      <c r="II31" s="9">
        <f t="shared" si="110"/>
        <v>0</v>
      </c>
      <c r="IJ31" s="9">
        <f t="shared" si="111"/>
        <v>0</v>
      </c>
      <c r="IK31" s="9">
        <f t="shared" si="112"/>
        <v>0</v>
      </c>
      <c r="IL31" s="9">
        <f t="shared" si="113"/>
        <v>0</v>
      </c>
      <c r="IM31" s="9">
        <f t="shared" si="114"/>
        <v>0</v>
      </c>
      <c r="IN31" s="9">
        <f t="shared" si="115"/>
        <v>0</v>
      </c>
      <c r="IO31" s="9">
        <f t="shared" si="116"/>
        <v>0</v>
      </c>
      <c r="IP31" s="9">
        <f t="shared" si="117"/>
        <v>0</v>
      </c>
      <c r="IQ31" s="9">
        <f t="shared" si="118"/>
        <v>0</v>
      </c>
      <c r="IR31" s="9">
        <f t="shared" si="119"/>
        <v>0</v>
      </c>
      <c r="IS31" s="7"/>
      <c r="IT31" s="7"/>
      <c r="IU31" s="7"/>
      <c r="IV31" s="7"/>
    </row>
    <row r="32" spans="1:256" s="1" customFormat="1" ht="70.5">
      <c r="A32" s="79" t="s">
        <v>125</v>
      </c>
      <c r="B32" s="80">
        <v>93</v>
      </c>
      <c r="C32" s="81" t="s">
        <v>63</v>
      </c>
      <c r="D32" s="80" t="s">
        <v>36</v>
      </c>
      <c r="E32" s="83" t="s">
        <v>58</v>
      </c>
      <c r="F32" s="91" t="s">
        <v>64</v>
      </c>
      <c r="G32" s="81" t="s">
        <v>65</v>
      </c>
      <c r="H32" s="110" t="s">
        <v>66</v>
      </c>
      <c r="I32" s="87" t="s">
        <v>1</v>
      </c>
      <c r="J32" s="90">
        <v>0</v>
      </c>
      <c r="K32" s="104" t="s">
        <v>1</v>
      </c>
      <c r="L32" s="113">
        <v>0</v>
      </c>
      <c r="M32" s="87">
        <f t="shared" si="0"/>
        <v>0</v>
      </c>
      <c r="N32" s="6" t="e">
        <f>#REF!+#REF!</f>
        <v>#REF!</v>
      </c>
      <c r="O32" s="7"/>
      <c r="P32" s="8"/>
      <c r="Q32" s="7">
        <f t="shared" si="120"/>
        <v>0</v>
      </c>
      <c r="R32" s="7">
        <f t="shared" si="121"/>
        <v>0</v>
      </c>
      <c r="S32" s="7">
        <f t="shared" si="122"/>
        <v>0</v>
      </c>
      <c r="T32" s="7">
        <f t="shared" si="123"/>
        <v>0</v>
      </c>
      <c r="U32" s="7">
        <f t="shared" si="124"/>
        <v>0</v>
      </c>
      <c r="V32" s="7">
        <f t="shared" si="125"/>
        <v>0</v>
      </c>
      <c r="W32" s="7">
        <f t="shared" si="126"/>
        <v>0</v>
      </c>
      <c r="X32" s="7">
        <f t="shared" si="127"/>
        <v>0</v>
      </c>
      <c r="Y32" s="7">
        <f t="shared" si="128"/>
        <v>0</v>
      </c>
      <c r="Z32" s="7">
        <f t="shared" si="129"/>
        <v>0</v>
      </c>
      <c r="AA32" s="7">
        <f t="shared" si="130"/>
        <v>0</v>
      </c>
      <c r="AB32" s="7">
        <f t="shared" si="131"/>
        <v>0</v>
      </c>
      <c r="AC32" s="7">
        <f t="shared" si="132"/>
        <v>0</v>
      </c>
      <c r="AD32" s="7">
        <f t="shared" si="133"/>
        <v>0</v>
      </c>
      <c r="AE32" s="7">
        <f t="shared" si="134"/>
        <v>0</v>
      </c>
      <c r="AF32" s="7">
        <f t="shared" si="135"/>
        <v>0</v>
      </c>
      <c r="AG32" s="7">
        <f t="shared" si="136"/>
        <v>0</v>
      </c>
      <c r="AH32" s="7">
        <f t="shared" si="137"/>
        <v>0</v>
      </c>
      <c r="AI32" s="7">
        <f t="shared" si="138"/>
        <v>0</v>
      </c>
      <c r="AJ32" s="7">
        <f t="shared" si="139"/>
        <v>0</v>
      </c>
      <c r="AK32" s="7">
        <f t="shared" si="140"/>
        <v>0</v>
      </c>
      <c r="AL32" s="7">
        <f t="shared" si="141"/>
        <v>0</v>
      </c>
      <c r="AM32" s="7">
        <f t="shared" si="1"/>
        <v>0</v>
      </c>
      <c r="AN32" s="7">
        <f t="shared" si="2"/>
        <v>0</v>
      </c>
      <c r="AO32" s="7">
        <f t="shared" si="3"/>
        <v>0</v>
      </c>
      <c r="AP32" s="7">
        <f t="shared" si="4"/>
        <v>0</v>
      </c>
      <c r="AQ32" s="7">
        <f t="shared" si="5"/>
        <v>0</v>
      </c>
      <c r="AR32" s="7">
        <f t="shared" si="6"/>
        <v>0</v>
      </c>
      <c r="AS32" s="7">
        <f t="shared" si="7"/>
        <v>0</v>
      </c>
      <c r="AT32" s="7">
        <f t="shared" si="8"/>
        <v>0</v>
      </c>
      <c r="AU32" s="7">
        <f t="shared" si="9"/>
        <v>0</v>
      </c>
      <c r="AV32" s="7">
        <f t="shared" si="10"/>
        <v>0</v>
      </c>
      <c r="AW32" s="7">
        <f t="shared" si="11"/>
        <v>0</v>
      </c>
      <c r="AX32" s="7">
        <f t="shared" si="12"/>
        <v>0</v>
      </c>
      <c r="AY32" s="7">
        <f t="shared" si="13"/>
        <v>0</v>
      </c>
      <c r="AZ32" s="7">
        <f t="shared" si="14"/>
        <v>0</v>
      </c>
      <c r="BA32" s="7">
        <f t="shared" si="15"/>
        <v>0</v>
      </c>
      <c r="BB32" s="7">
        <f t="shared" si="16"/>
        <v>0</v>
      </c>
      <c r="BC32" s="7">
        <f t="shared" si="17"/>
        <v>0</v>
      </c>
      <c r="BD32" s="7">
        <f t="shared" si="18"/>
        <v>0</v>
      </c>
      <c r="BE32" s="7">
        <f t="shared" si="19"/>
        <v>0</v>
      </c>
      <c r="BF32" s="7">
        <f t="shared" si="20"/>
        <v>0</v>
      </c>
      <c r="BG32" s="7">
        <f t="shared" si="21"/>
        <v>0</v>
      </c>
      <c r="BH32" s="7">
        <f t="shared" si="22"/>
        <v>0</v>
      </c>
      <c r="BI32" s="7">
        <f t="shared" si="23"/>
        <v>0</v>
      </c>
      <c r="BJ32" s="7">
        <f t="shared" si="24"/>
        <v>0</v>
      </c>
      <c r="BK32" s="7">
        <f t="shared" si="142"/>
        <v>0</v>
      </c>
      <c r="BL32" s="7">
        <f t="shared" si="143"/>
        <v>0</v>
      </c>
      <c r="BM32" s="7">
        <f t="shared" si="144"/>
        <v>0</v>
      </c>
      <c r="BN32" s="7">
        <f t="shared" si="145"/>
        <v>0</v>
      </c>
      <c r="BO32" s="7">
        <f t="shared" si="146"/>
        <v>0</v>
      </c>
      <c r="BP32" s="7">
        <f t="shared" si="147"/>
        <v>0</v>
      </c>
      <c r="BQ32" s="7">
        <f t="shared" si="148"/>
        <v>0</v>
      </c>
      <c r="BR32" s="7">
        <f t="shared" si="149"/>
        <v>0</v>
      </c>
      <c r="BS32" s="7">
        <f t="shared" si="150"/>
        <v>0</v>
      </c>
      <c r="BT32" s="7">
        <f t="shared" si="151"/>
        <v>0</v>
      </c>
      <c r="BU32" s="7">
        <f t="shared" si="152"/>
        <v>0</v>
      </c>
      <c r="BV32" s="7">
        <f t="shared" si="153"/>
        <v>0</v>
      </c>
      <c r="BW32" s="7">
        <f t="shared" si="154"/>
        <v>0</v>
      </c>
      <c r="BX32" s="7">
        <f t="shared" si="155"/>
        <v>0</v>
      </c>
      <c r="BY32" s="7">
        <f t="shared" si="156"/>
        <v>0</v>
      </c>
      <c r="BZ32" s="7">
        <f t="shared" si="157"/>
        <v>0</v>
      </c>
      <c r="CA32" s="7">
        <f t="shared" si="158"/>
        <v>0</v>
      </c>
      <c r="CB32" s="7">
        <f t="shared" si="159"/>
        <v>0</v>
      </c>
      <c r="CC32" s="7">
        <f t="shared" si="160"/>
        <v>0</v>
      </c>
      <c r="CD32" s="7">
        <f t="shared" si="161"/>
        <v>0</v>
      </c>
      <c r="CE32" s="7">
        <f t="shared" si="162"/>
        <v>0</v>
      </c>
      <c r="CF32" s="7">
        <f t="shared" si="163"/>
        <v>0</v>
      </c>
      <c r="CG32" s="7">
        <f t="shared" si="164"/>
        <v>0</v>
      </c>
      <c r="CH32" s="7">
        <f t="shared" si="165"/>
        <v>0</v>
      </c>
      <c r="CI32" s="7">
        <f t="shared" si="166"/>
        <v>0</v>
      </c>
      <c r="CJ32" s="7">
        <f t="shared" si="167"/>
        <v>0</v>
      </c>
      <c r="CK32" s="7">
        <f t="shared" si="168"/>
        <v>0</v>
      </c>
      <c r="CL32" s="7">
        <f t="shared" si="169"/>
        <v>0</v>
      </c>
      <c r="CM32" s="7">
        <f t="shared" si="170"/>
        <v>0</v>
      </c>
      <c r="CN32" s="7">
        <f t="shared" si="171"/>
        <v>0</v>
      </c>
      <c r="CO32" s="7">
        <f t="shared" si="172"/>
        <v>0</v>
      </c>
      <c r="CP32" s="7">
        <f t="shared" si="173"/>
        <v>0</v>
      </c>
      <c r="CQ32" s="7">
        <f t="shared" si="174"/>
        <v>0</v>
      </c>
      <c r="CR32" s="7">
        <f t="shared" si="175"/>
        <v>0</v>
      </c>
      <c r="CS32" s="7">
        <f t="shared" si="176"/>
        <v>0</v>
      </c>
      <c r="CT32" s="7">
        <f t="shared" si="177"/>
        <v>0</v>
      </c>
      <c r="CU32" s="7">
        <f t="shared" si="178"/>
        <v>0</v>
      </c>
      <c r="CV32" s="7">
        <f t="shared" si="179"/>
        <v>0</v>
      </c>
      <c r="CW32" s="7">
        <f t="shared" si="180"/>
        <v>0</v>
      </c>
      <c r="CX32" s="7">
        <f t="shared" si="181"/>
        <v>0</v>
      </c>
      <c r="CY32" s="7">
        <f t="shared" si="182"/>
        <v>0</v>
      </c>
      <c r="CZ32" s="7">
        <f t="shared" si="183"/>
        <v>0</v>
      </c>
      <c r="DA32" s="7">
        <f t="shared" si="25"/>
        <v>0</v>
      </c>
      <c r="DB32" s="7">
        <f t="shared" si="26"/>
        <v>0</v>
      </c>
      <c r="DC32" s="7">
        <f t="shared" si="27"/>
        <v>0</v>
      </c>
      <c r="DD32" s="7">
        <f t="shared" si="28"/>
        <v>0</v>
      </c>
      <c r="DE32" s="7">
        <f t="shared" si="29"/>
        <v>0</v>
      </c>
      <c r="DF32" s="7">
        <f t="shared" si="30"/>
        <v>0</v>
      </c>
      <c r="DG32" s="7">
        <f t="shared" si="31"/>
        <v>0</v>
      </c>
      <c r="DH32" s="7">
        <f t="shared" si="32"/>
        <v>0</v>
      </c>
      <c r="DI32" s="7">
        <f t="shared" si="33"/>
        <v>0</v>
      </c>
      <c r="DJ32" s="7">
        <f t="shared" si="34"/>
        <v>0</v>
      </c>
      <c r="DK32" s="7">
        <f t="shared" si="35"/>
        <v>0</v>
      </c>
      <c r="DL32" s="7">
        <f t="shared" si="36"/>
        <v>0</v>
      </c>
      <c r="DM32" s="7">
        <f t="shared" si="37"/>
        <v>0</v>
      </c>
      <c r="DN32" s="7">
        <f t="shared" si="38"/>
        <v>0</v>
      </c>
      <c r="DO32" s="7">
        <f t="shared" si="39"/>
        <v>0</v>
      </c>
      <c r="DP32" s="7">
        <f t="shared" si="40"/>
        <v>0</v>
      </c>
      <c r="DQ32" s="7">
        <f t="shared" si="41"/>
        <v>0</v>
      </c>
      <c r="DR32" s="7">
        <f t="shared" si="42"/>
        <v>0</v>
      </c>
      <c r="DS32" s="7">
        <f t="shared" si="43"/>
        <v>0</v>
      </c>
      <c r="DT32" s="7">
        <f t="shared" si="44"/>
        <v>0</v>
      </c>
      <c r="DU32" s="7">
        <f t="shared" si="45"/>
        <v>0</v>
      </c>
      <c r="DV32" s="7">
        <f t="shared" si="46"/>
        <v>0</v>
      </c>
      <c r="DW32" s="7">
        <f t="shared" si="47"/>
        <v>0</v>
      </c>
      <c r="DX32" s="7">
        <f t="shared" si="48"/>
        <v>0</v>
      </c>
      <c r="DY32" s="7">
        <f t="shared" si="49"/>
        <v>0</v>
      </c>
      <c r="DZ32" s="7">
        <f t="shared" si="50"/>
        <v>0</v>
      </c>
      <c r="EA32" s="7">
        <f t="shared" si="51"/>
        <v>0</v>
      </c>
      <c r="EB32" s="7">
        <f t="shared" si="52"/>
        <v>0</v>
      </c>
      <c r="EC32" s="7">
        <f t="shared" si="53"/>
        <v>0</v>
      </c>
      <c r="ED32" s="7">
        <f t="shared" si="54"/>
        <v>0</v>
      </c>
      <c r="EE32" s="7">
        <f t="shared" si="55"/>
        <v>0</v>
      </c>
      <c r="EF32" s="7">
        <f t="shared" si="56"/>
        <v>0</v>
      </c>
      <c r="EG32" s="7">
        <f t="shared" si="57"/>
        <v>0</v>
      </c>
      <c r="EH32" s="7">
        <f t="shared" si="58"/>
        <v>0</v>
      </c>
      <c r="EI32" s="7">
        <f t="shared" si="59"/>
        <v>0</v>
      </c>
      <c r="EJ32" s="7">
        <f t="shared" si="60"/>
        <v>0</v>
      </c>
      <c r="EK32" s="7">
        <f t="shared" si="61"/>
        <v>0</v>
      </c>
      <c r="EL32" s="7">
        <f t="shared" si="62"/>
        <v>0</v>
      </c>
      <c r="EM32" s="7">
        <f t="shared" si="63"/>
        <v>0</v>
      </c>
      <c r="EN32" s="7">
        <f t="shared" si="64"/>
        <v>0</v>
      </c>
      <c r="EO32" s="7">
        <f t="shared" si="65"/>
        <v>0</v>
      </c>
      <c r="EP32" s="7">
        <f t="shared" si="66"/>
        <v>0</v>
      </c>
      <c r="EQ32" s="7">
        <f t="shared" si="67"/>
        <v>0</v>
      </c>
      <c r="ER32" s="7">
        <f t="shared" si="68"/>
        <v>0</v>
      </c>
      <c r="ES32" s="7"/>
      <c r="ET32" s="7" t="str">
        <f t="shared" si="228"/>
        <v>Ноль</v>
      </c>
      <c r="EU32" s="7" t="str">
        <f t="shared" si="70"/>
        <v>Ноль</v>
      </c>
      <c r="EV32" s="7"/>
      <c r="EW32" s="7">
        <f t="shared" si="71"/>
        <v>0</v>
      </c>
      <c r="EX32" s="7" t="e">
        <f>IF(M32=#REF!,IF(L32&lt;#REF!,#REF!,FB32),#REF!)</f>
        <v>#REF!</v>
      </c>
      <c r="EY32" s="7" t="e">
        <f>IF(M32=#REF!,IF(L32&lt;#REF!,0,1))</f>
        <v>#REF!</v>
      </c>
      <c r="EZ32" s="7" t="e">
        <f>IF(AND(EW32&gt;=21,EW32&lt;&gt;0),EW32,IF(M32&lt;#REF!,"СТОП",EX32+EY32))</f>
        <v>#REF!</v>
      </c>
      <c r="FA32" s="7"/>
      <c r="FB32" s="7">
        <v>15</v>
      </c>
      <c r="FC32" s="7">
        <v>16</v>
      </c>
      <c r="FD32" s="7"/>
      <c r="FE32" s="9">
        <f t="shared" si="184"/>
        <v>0</v>
      </c>
      <c r="FF32" s="9">
        <f t="shared" si="185"/>
        <v>0</v>
      </c>
      <c r="FG32" s="9">
        <f t="shared" si="186"/>
        <v>0</v>
      </c>
      <c r="FH32" s="9">
        <f t="shared" si="187"/>
        <v>0</v>
      </c>
      <c r="FI32" s="9">
        <f t="shared" si="188"/>
        <v>0</v>
      </c>
      <c r="FJ32" s="9">
        <f t="shared" si="189"/>
        <v>0</v>
      </c>
      <c r="FK32" s="9">
        <f t="shared" si="190"/>
        <v>0</v>
      </c>
      <c r="FL32" s="9">
        <f t="shared" si="191"/>
        <v>0</v>
      </c>
      <c r="FM32" s="9">
        <f t="shared" si="192"/>
        <v>0</v>
      </c>
      <c r="FN32" s="9">
        <f t="shared" si="193"/>
        <v>0</v>
      </c>
      <c r="FO32" s="9">
        <f t="shared" si="194"/>
        <v>0</v>
      </c>
      <c r="FP32" s="9">
        <f t="shared" si="195"/>
        <v>0</v>
      </c>
      <c r="FQ32" s="9">
        <f t="shared" si="196"/>
        <v>0</v>
      </c>
      <c r="FR32" s="9">
        <f t="shared" si="197"/>
        <v>0</v>
      </c>
      <c r="FS32" s="9">
        <f t="shared" si="198"/>
        <v>0</v>
      </c>
      <c r="FT32" s="9">
        <f t="shared" si="199"/>
        <v>0</v>
      </c>
      <c r="FU32" s="9">
        <f t="shared" si="200"/>
        <v>0</v>
      </c>
      <c r="FV32" s="9">
        <f t="shared" si="201"/>
        <v>0</v>
      </c>
      <c r="FW32" s="9">
        <f t="shared" si="202"/>
        <v>0</v>
      </c>
      <c r="FX32" s="9">
        <f t="shared" si="203"/>
        <v>0</v>
      </c>
      <c r="FY32" s="9">
        <f t="shared" si="204"/>
        <v>0</v>
      </c>
      <c r="FZ32" s="9">
        <f t="shared" si="205"/>
        <v>0</v>
      </c>
      <c r="GA32" s="9">
        <f t="shared" si="72"/>
        <v>0</v>
      </c>
      <c r="GB32" s="9">
        <f t="shared" si="73"/>
        <v>0</v>
      </c>
      <c r="GC32" s="9">
        <f t="shared" si="74"/>
        <v>0</v>
      </c>
      <c r="GD32" s="9">
        <f t="shared" si="75"/>
        <v>0</v>
      </c>
      <c r="GE32" s="9">
        <f t="shared" si="76"/>
        <v>0</v>
      </c>
      <c r="GF32" s="9">
        <f t="shared" si="77"/>
        <v>0</v>
      </c>
      <c r="GG32" s="9">
        <f t="shared" si="78"/>
        <v>0</v>
      </c>
      <c r="GH32" s="9">
        <f t="shared" si="79"/>
        <v>0</v>
      </c>
      <c r="GI32" s="9">
        <f t="shared" si="80"/>
        <v>0</v>
      </c>
      <c r="GJ32" s="9">
        <f t="shared" si="81"/>
        <v>0</v>
      </c>
      <c r="GK32" s="9">
        <f t="shared" si="82"/>
        <v>0</v>
      </c>
      <c r="GL32" s="9">
        <f t="shared" si="83"/>
        <v>0</v>
      </c>
      <c r="GM32" s="9">
        <f t="shared" si="84"/>
        <v>0</v>
      </c>
      <c r="GN32" s="9">
        <f t="shared" si="85"/>
        <v>0</v>
      </c>
      <c r="GO32" s="9">
        <f t="shared" si="86"/>
        <v>0</v>
      </c>
      <c r="GP32" s="9">
        <f t="shared" si="87"/>
        <v>0</v>
      </c>
      <c r="GQ32" s="9">
        <f t="shared" si="88"/>
        <v>0</v>
      </c>
      <c r="GR32" s="9">
        <f t="shared" si="89"/>
        <v>0</v>
      </c>
      <c r="GS32" s="9">
        <f t="shared" si="90"/>
        <v>0</v>
      </c>
      <c r="GT32" s="9">
        <f t="shared" si="91"/>
        <v>0</v>
      </c>
      <c r="GU32" s="9">
        <f t="shared" si="92"/>
        <v>0</v>
      </c>
      <c r="GV32" s="9">
        <f t="shared" si="93"/>
        <v>0</v>
      </c>
      <c r="GW32" s="9">
        <f t="shared" si="94"/>
        <v>0</v>
      </c>
      <c r="GX32" s="9">
        <f t="shared" si="95"/>
        <v>0</v>
      </c>
      <c r="GY32" s="9">
        <f t="shared" si="206"/>
        <v>0</v>
      </c>
      <c r="GZ32" s="9">
        <f t="shared" si="207"/>
        <v>0</v>
      </c>
      <c r="HA32" s="9">
        <f t="shared" si="208"/>
        <v>0</v>
      </c>
      <c r="HB32" s="9">
        <f t="shared" si="209"/>
        <v>0</v>
      </c>
      <c r="HC32" s="9">
        <f t="shared" si="210"/>
        <v>0</v>
      </c>
      <c r="HD32" s="9">
        <f t="shared" si="211"/>
        <v>0</v>
      </c>
      <c r="HE32" s="9">
        <f t="shared" si="212"/>
        <v>0</v>
      </c>
      <c r="HF32" s="9">
        <f t="shared" si="213"/>
        <v>0</v>
      </c>
      <c r="HG32" s="9">
        <f t="shared" si="214"/>
        <v>0</v>
      </c>
      <c r="HH32" s="9">
        <f t="shared" si="215"/>
        <v>0</v>
      </c>
      <c r="HI32" s="9">
        <f t="shared" si="216"/>
        <v>0</v>
      </c>
      <c r="HJ32" s="9">
        <f t="shared" si="217"/>
        <v>0</v>
      </c>
      <c r="HK32" s="9">
        <f t="shared" si="218"/>
        <v>0</v>
      </c>
      <c r="HL32" s="9">
        <f t="shared" si="219"/>
        <v>0</v>
      </c>
      <c r="HM32" s="9">
        <f t="shared" si="220"/>
        <v>0</v>
      </c>
      <c r="HN32" s="9">
        <f t="shared" si="221"/>
        <v>0</v>
      </c>
      <c r="HO32" s="9">
        <f t="shared" si="222"/>
        <v>0</v>
      </c>
      <c r="HP32" s="9">
        <f t="shared" si="223"/>
        <v>0</v>
      </c>
      <c r="HQ32" s="9">
        <f t="shared" si="224"/>
        <v>0</v>
      </c>
      <c r="HR32" s="9">
        <f t="shared" si="225"/>
        <v>0</v>
      </c>
      <c r="HS32" s="9">
        <f t="shared" si="226"/>
        <v>0</v>
      </c>
      <c r="HT32" s="9">
        <f t="shared" si="227"/>
        <v>0</v>
      </c>
      <c r="HU32" s="9">
        <f t="shared" si="96"/>
        <v>0</v>
      </c>
      <c r="HV32" s="9">
        <f t="shared" si="97"/>
        <v>0</v>
      </c>
      <c r="HW32" s="9">
        <f t="shared" si="98"/>
        <v>0</v>
      </c>
      <c r="HX32" s="9">
        <f t="shared" si="99"/>
        <v>0</v>
      </c>
      <c r="HY32" s="9">
        <f t="shared" si="100"/>
        <v>0</v>
      </c>
      <c r="HZ32" s="9">
        <f t="shared" si="101"/>
        <v>0</v>
      </c>
      <c r="IA32" s="9">
        <f t="shared" si="102"/>
        <v>0</v>
      </c>
      <c r="IB32" s="9">
        <f t="shared" si="103"/>
        <v>0</v>
      </c>
      <c r="IC32" s="9">
        <f t="shared" si="104"/>
        <v>0</v>
      </c>
      <c r="ID32" s="9">
        <f t="shared" si="105"/>
        <v>0</v>
      </c>
      <c r="IE32" s="9">
        <f t="shared" si="106"/>
        <v>0</v>
      </c>
      <c r="IF32" s="9">
        <f t="shared" si="107"/>
        <v>0</v>
      </c>
      <c r="IG32" s="9">
        <f t="shared" si="108"/>
        <v>0</v>
      </c>
      <c r="IH32" s="9">
        <f t="shared" si="109"/>
        <v>0</v>
      </c>
      <c r="II32" s="9">
        <f t="shared" si="110"/>
        <v>0</v>
      </c>
      <c r="IJ32" s="9">
        <f t="shared" si="111"/>
        <v>0</v>
      </c>
      <c r="IK32" s="9">
        <f t="shared" si="112"/>
        <v>0</v>
      </c>
      <c r="IL32" s="9">
        <f t="shared" si="113"/>
        <v>0</v>
      </c>
      <c r="IM32" s="9">
        <f t="shared" si="114"/>
        <v>0</v>
      </c>
      <c r="IN32" s="9">
        <f t="shared" si="115"/>
        <v>0</v>
      </c>
      <c r="IO32" s="9">
        <f t="shared" si="116"/>
        <v>0</v>
      </c>
      <c r="IP32" s="9">
        <f t="shared" si="117"/>
        <v>0</v>
      </c>
      <c r="IQ32" s="9">
        <f t="shared" si="118"/>
        <v>0</v>
      </c>
      <c r="IR32" s="9">
        <f t="shared" si="119"/>
        <v>0</v>
      </c>
      <c r="IS32" s="7"/>
      <c r="IT32" s="7"/>
      <c r="IU32" s="7"/>
      <c r="IV32" s="7"/>
    </row>
    <row r="33" spans="1:256" s="17" customFormat="1" ht="70.5">
      <c r="A33" s="79" t="s">
        <v>125</v>
      </c>
      <c r="B33" s="80">
        <v>112</v>
      </c>
      <c r="C33" s="81" t="s">
        <v>96</v>
      </c>
      <c r="D33" s="80" t="s">
        <v>30</v>
      </c>
      <c r="E33" s="83" t="s">
        <v>58</v>
      </c>
      <c r="F33" s="91" t="s">
        <v>64</v>
      </c>
      <c r="G33" s="81" t="s">
        <v>65</v>
      </c>
      <c r="H33" s="110" t="s">
        <v>66</v>
      </c>
      <c r="I33" s="87" t="s">
        <v>1</v>
      </c>
      <c r="J33" s="90">
        <v>0</v>
      </c>
      <c r="K33" s="104" t="s">
        <v>1</v>
      </c>
      <c r="L33" s="113">
        <v>0</v>
      </c>
      <c r="M33" s="87">
        <f t="shared" si="0"/>
        <v>0</v>
      </c>
      <c r="N33" s="13" t="e">
        <f>#REF!+#REF!</f>
        <v>#REF!</v>
      </c>
      <c r="O33" s="14"/>
      <c r="P33" s="15"/>
      <c r="Q33" s="14">
        <f t="shared" si="120"/>
        <v>0</v>
      </c>
      <c r="R33" s="14">
        <f t="shared" si="121"/>
        <v>0</v>
      </c>
      <c r="S33" s="14">
        <f t="shared" si="122"/>
        <v>0</v>
      </c>
      <c r="T33" s="14">
        <f t="shared" si="123"/>
        <v>0</v>
      </c>
      <c r="U33" s="14">
        <f t="shared" si="124"/>
        <v>0</v>
      </c>
      <c r="V33" s="14">
        <f t="shared" si="125"/>
        <v>0</v>
      </c>
      <c r="W33" s="14">
        <f t="shared" si="126"/>
        <v>0</v>
      </c>
      <c r="X33" s="14">
        <f t="shared" si="127"/>
        <v>0</v>
      </c>
      <c r="Y33" s="14">
        <f t="shared" si="128"/>
        <v>0</v>
      </c>
      <c r="Z33" s="14">
        <f t="shared" si="129"/>
        <v>0</v>
      </c>
      <c r="AA33" s="14">
        <f t="shared" si="130"/>
        <v>0</v>
      </c>
      <c r="AB33" s="14">
        <f t="shared" si="131"/>
        <v>0</v>
      </c>
      <c r="AC33" s="14">
        <f t="shared" si="132"/>
        <v>0</v>
      </c>
      <c r="AD33" s="14">
        <f t="shared" si="133"/>
        <v>0</v>
      </c>
      <c r="AE33" s="14">
        <f t="shared" si="134"/>
        <v>0</v>
      </c>
      <c r="AF33" s="14">
        <f t="shared" si="135"/>
        <v>0</v>
      </c>
      <c r="AG33" s="14">
        <f t="shared" si="136"/>
        <v>0</v>
      </c>
      <c r="AH33" s="14">
        <f t="shared" si="137"/>
        <v>0</v>
      </c>
      <c r="AI33" s="14">
        <f t="shared" si="138"/>
        <v>0</v>
      </c>
      <c r="AJ33" s="14">
        <f t="shared" si="139"/>
        <v>0</v>
      </c>
      <c r="AK33" s="14">
        <f t="shared" si="140"/>
        <v>0</v>
      </c>
      <c r="AL33" s="14">
        <f t="shared" si="141"/>
        <v>0</v>
      </c>
      <c r="AM33" s="14">
        <f t="shared" si="1"/>
        <v>0</v>
      </c>
      <c r="AN33" s="14">
        <f t="shared" si="2"/>
        <v>0</v>
      </c>
      <c r="AO33" s="14">
        <f t="shared" si="3"/>
        <v>0</v>
      </c>
      <c r="AP33" s="14">
        <f t="shared" si="4"/>
        <v>0</v>
      </c>
      <c r="AQ33" s="14">
        <f t="shared" si="5"/>
        <v>0</v>
      </c>
      <c r="AR33" s="14">
        <f t="shared" si="6"/>
        <v>0</v>
      </c>
      <c r="AS33" s="14">
        <f t="shared" si="7"/>
        <v>0</v>
      </c>
      <c r="AT33" s="14">
        <f t="shared" si="8"/>
        <v>0</v>
      </c>
      <c r="AU33" s="14">
        <f t="shared" si="9"/>
        <v>0</v>
      </c>
      <c r="AV33" s="14">
        <f t="shared" si="10"/>
        <v>0</v>
      </c>
      <c r="AW33" s="14">
        <f t="shared" si="11"/>
        <v>0</v>
      </c>
      <c r="AX33" s="14">
        <f t="shared" si="12"/>
        <v>0</v>
      </c>
      <c r="AY33" s="14">
        <f t="shared" si="13"/>
        <v>0</v>
      </c>
      <c r="AZ33" s="14">
        <f t="shared" si="14"/>
        <v>0</v>
      </c>
      <c r="BA33" s="14">
        <f t="shared" si="15"/>
        <v>0</v>
      </c>
      <c r="BB33" s="14">
        <f t="shared" si="16"/>
        <v>0</v>
      </c>
      <c r="BC33" s="14">
        <f t="shared" si="17"/>
        <v>0</v>
      </c>
      <c r="BD33" s="14">
        <f t="shared" si="18"/>
        <v>0</v>
      </c>
      <c r="BE33" s="14">
        <f t="shared" si="19"/>
        <v>0</v>
      </c>
      <c r="BF33" s="14">
        <f t="shared" si="20"/>
        <v>0</v>
      </c>
      <c r="BG33" s="14">
        <f t="shared" si="21"/>
        <v>0</v>
      </c>
      <c r="BH33" s="14">
        <f t="shared" si="22"/>
        <v>0</v>
      </c>
      <c r="BI33" s="14">
        <f t="shared" si="23"/>
        <v>0</v>
      </c>
      <c r="BJ33" s="14">
        <f t="shared" si="24"/>
        <v>0</v>
      </c>
      <c r="BK33" s="14">
        <f t="shared" si="142"/>
        <v>0</v>
      </c>
      <c r="BL33" s="14">
        <f t="shared" si="143"/>
        <v>0</v>
      </c>
      <c r="BM33" s="14">
        <f t="shared" si="144"/>
        <v>0</v>
      </c>
      <c r="BN33" s="14">
        <f t="shared" si="145"/>
        <v>0</v>
      </c>
      <c r="BO33" s="14">
        <f t="shared" si="146"/>
        <v>0</v>
      </c>
      <c r="BP33" s="14">
        <f t="shared" si="147"/>
        <v>0</v>
      </c>
      <c r="BQ33" s="14">
        <f t="shared" si="148"/>
        <v>0</v>
      </c>
      <c r="BR33" s="14">
        <f t="shared" si="149"/>
        <v>0</v>
      </c>
      <c r="BS33" s="14">
        <f t="shared" si="150"/>
        <v>0</v>
      </c>
      <c r="BT33" s="14">
        <f t="shared" si="151"/>
        <v>0</v>
      </c>
      <c r="BU33" s="14">
        <f t="shared" si="152"/>
        <v>0</v>
      </c>
      <c r="BV33" s="14">
        <f t="shared" si="153"/>
        <v>0</v>
      </c>
      <c r="BW33" s="14">
        <f t="shared" si="154"/>
        <v>0</v>
      </c>
      <c r="BX33" s="14">
        <f t="shared" si="155"/>
        <v>0</v>
      </c>
      <c r="BY33" s="14">
        <f t="shared" si="156"/>
        <v>0</v>
      </c>
      <c r="BZ33" s="14">
        <f t="shared" si="157"/>
        <v>0</v>
      </c>
      <c r="CA33" s="14">
        <f t="shared" si="158"/>
        <v>0</v>
      </c>
      <c r="CB33" s="14">
        <f t="shared" si="159"/>
        <v>0</v>
      </c>
      <c r="CC33" s="14">
        <f t="shared" si="160"/>
        <v>0</v>
      </c>
      <c r="CD33" s="14">
        <f t="shared" si="161"/>
        <v>0</v>
      </c>
      <c r="CE33" s="14">
        <f t="shared" si="162"/>
        <v>0</v>
      </c>
      <c r="CF33" s="14">
        <f t="shared" si="163"/>
        <v>0</v>
      </c>
      <c r="CG33" s="14">
        <f t="shared" si="164"/>
        <v>0</v>
      </c>
      <c r="CH33" s="14">
        <f t="shared" si="165"/>
        <v>0</v>
      </c>
      <c r="CI33" s="14">
        <f t="shared" si="166"/>
        <v>0</v>
      </c>
      <c r="CJ33" s="14">
        <f t="shared" si="167"/>
        <v>0</v>
      </c>
      <c r="CK33" s="14">
        <f t="shared" si="168"/>
        <v>0</v>
      </c>
      <c r="CL33" s="14">
        <f t="shared" si="169"/>
        <v>0</v>
      </c>
      <c r="CM33" s="14">
        <f t="shared" si="170"/>
        <v>0</v>
      </c>
      <c r="CN33" s="14">
        <f t="shared" si="171"/>
        <v>0</v>
      </c>
      <c r="CO33" s="14">
        <f t="shared" si="172"/>
        <v>0</v>
      </c>
      <c r="CP33" s="14">
        <f t="shared" si="173"/>
        <v>0</v>
      </c>
      <c r="CQ33" s="14">
        <f t="shared" si="174"/>
        <v>0</v>
      </c>
      <c r="CR33" s="14">
        <f t="shared" si="175"/>
        <v>0</v>
      </c>
      <c r="CS33" s="14">
        <f t="shared" si="176"/>
        <v>0</v>
      </c>
      <c r="CT33" s="14">
        <f t="shared" si="177"/>
        <v>0</v>
      </c>
      <c r="CU33" s="14">
        <f t="shared" si="178"/>
        <v>0</v>
      </c>
      <c r="CV33" s="14">
        <f t="shared" si="179"/>
        <v>0</v>
      </c>
      <c r="CW33" s="14">
        <f t="shared" si="180"/>
        <v>0</v>
      </c>
      <c r="CX33" s="14">
        <f t="shared" si="181"/>
        <v>0</v>
      </c>
      <c r="CY33" s="14">
        <f t="shared" si="182"/>
        <v>0</v>
      </c>
      <c r="CZ33" s="14">
        <f t="shared" si="183"/>
        <v>0</v>
      </c>
      <c r="DA33" s="14">
        <f t="shared" si="25"/>
        <v>0</v>
      </c>
      <c r="DB33" s="14">
        <f t="shared" si="26"/>
        <v>0</v>
      </c>
      <c r="DC33" s="14">
        <f t="shared" si="27"/>
        <v>0</v>
      </c>
      <c r="DD33" s="14">
        <f t="shared" si="28"/>
        <v>0</v>
      </c>
      <c r="DE33" s="14">
        <f t="shared" si="29"/>
        <v>0</v>
      </c>
      <c r="DF33" s="14">
        <f t="shared" si="30"/>
        <v>0</v>
      </c>
      <c r="DG33" s="14">
        <f t="shared" si="31"/>
        <v>0</v>
      </c>
      <c r="DH33" s="14">
        <f t="shared" si="32"/>
        <v>0</v>
      </c>
      <c r="DI33" s="14">
        <f t="shared" si="33"/>
        <v>0</v>
      </c>
      <c r="DJ33" s="14">
        <f t="shared" si="34"/>
        <v>0</v>
      </c>
      <c r="DK33" s="14">
        <f t="shared" si="35"/>
        <v>0</v>
      </c>
      <c r="DL33" s="14">
        <f t="shared" si="36"/>
        <v>0</v>
      </c>
      <c r="DM33" s="14">
        <f t="shared" si="37"/>
        <v>0</v>
      </c>
      <c r="DN33" s="14">
        <f t="shared" si="38"/>
        <v>0</v>
      </c>
      <c r="DO33" s="14">
        <f t="shared" si="39"/>
        <v>0</v>
      </c>
      <c r="DP33" s="14">
        <f t="shared" si="40"/>
        <v>0</v>
      </c>
      <c r="DQ33" s="14">
        <f t="shared" si="41"/>
        <v>0</v>
      </c>
      <c r="DR33" s="14">
        <f t="shared" si="42"/>
        <v>0</v>
      </c>
      <c r="DS33" s="14">
        <f t="shared" si="43"/>
        <v>0</v>
      </c>
      <c r="DT33" s="14">
        <f t="shared" si="44"/>
        <v>0</v>
      </c>
      <c r="DU33" s="14">
        <f t="shared" si="45"/>
        <v>0</v>
      </c>
      <c r="DV33" s="14">
        <f t="shared" si="46"/>
        <v>0</v>
      </c>
      <c r="DW33" s="14">
        <f t="shared" si="47"/>
        <v>0</v>
      </c>
      <c r="DX33" s="14">
        <f t="shared" si="48"/>
        <v>0</v>
      </c>
      <c r="DY33" s="14">
        <f t="shared" si="49"/>
        <v>0</v>
      </c>
      <c r="DZ33" s="14">
        <f t="shared" si="50"/>
        <v>0</v>
      </c>
      <c r="EA33" s="14">
        <f t="shared" si="51"/>
        <v>0</v>
      </c>
      <c r="EB33" s="14">
        <f t="shared" si="52"/>
        <v>0</v>
      </c>
      <c r="EC33" s="14">
        <f t="shared" si="53"/>
        <v>0</v>
      </c>
      <c r="ED33" s="14">
        <f t="shared" si="54"/>
        <v>0</v>
      </c>
      <c r="EE33" s="14">
        <f t="shared" si="55"/>
        <v>0</v>
      </c>
      <c r="EF33" s="14">
        <f t="shared" si="56"/>
        <v>0</v>
      </c>
      <c r="EG33" s="14">
        <f t="shared" si="57"/>
        <v>0</v>
      </c>
      <c r="EH33" s="14">
        <f t="shared" si="58"/>
        <v>0</v>
      </c>
      <c r="EI33" s="14">
        <f t="shared" si="59"/>
        <v>0</v>
      </c>
      <c r="EJ33" s="14">
        <f t="shared" si="60"/>
        <v>0</v>
      </c>
      <c r="EK33" s="14">
        <f t="shared" si="61"/>
        <v>0</v>
      </c>
      <c r="EL33" s="14">
        <f t="shared" si="62"/>
        <v>0</v>
      </c>
      <c r="EM33" s="14">
        <f t="shared" si="63"/>
        <v>0</v>
      </c>
      <c r="EN33" s="14">
        <f t="shared" si="64"/>
        <v>0</v>
      </c>
      <c r="EO33" s="14">
        <f t="shared" si="65"/>
        <v>0</v>
      </c>
      <c r="EP33" s="14">
        <f t="shared" si="66"/>
        <v>0</v>
      </c>
      <c r="EQ33" s="14">
        <f t="shared" si="67"/>
        <v>0</v>
      </c>
      <c r="ER33" s="14">
        <f t="shared" si="68"/>
        <v>0</v>
      </c>
      <c r="ES33" s="14"/>
      <c r="ET33" s="14" t="str">
        <f t="shared" si="228"/>
        <v>Ноль</v>
      </c>
      <c r="EU33" s="14" t="str">
        <f t="shared" si="70"/>
        <v>Ноль</v>
      </c>
      <c r="EV33" s="14"/>
      <c r="EW33" s="14">
        <f t="shared" si="71"/>
        <v>0</v>
      </c>
      <c r="EX33" s="14" t="e">
        <f>IF(M33=#REF!,IF(L33&lt;#REF!,#REF!,FB33),#REF!)</f>
        <v>#REF!</v>
      </c>
      <c r="EY33" s="14" t="e">
        <f>IF(M33=#REF!,IF(L33&lt;#REF!,0,1))</f>
        <v>#REF!</v>
      </c>
      <c r="EZ33" s="14" t="e">
        <f>IF(AND(EW33&gt;=21,EW33&lt;&gt;0),EW33,IF(M33&lt;#REF!,"СТОП",EX33+EY33))</f>
        <v>#REF!</v>
      </c>
      <c r="FA33" s="14"/>
      <c r="FB33" s="14">
        <v>15</v>
      </c>
      <c r="FC33" s="14">
        <v>16</v>
      </c>
      <c r="FD33" s="14"/>
      <c r="FE33" s="16">
        <f t="shared" si="184"/>
        <v>0</v>
      </c>
      <c r="FF33" s="16">
        <f t="shared" si="185"/>
        <v>0</v>
      </c>
      <c r="FG33" s="16">
        <f t="shared" si="186"/>
        <v>0</v>
      </c>
      <c r="FH33" s="16">
        <f t="shared" si="187"/>
        <v>0</v>
      </c>
      <c r="FI33" s="16">
        <f t="shared" si="188"/>
        <v>0</v>
      </c>
      <c r="FJ33" s="16">
        <f t="shared" si="189"/>
        <v>0</v>
      </c>
      <c r="FK33" s="16">
        <f t="shared" si="190"/>
        <v>0</v>
      </c>
      <c r="FL33" s="16">
        <f t="shared" si="191"/>
        <v>0</v>
      </c>
      <c r="FM33" s="16">
        <f t="shared" si="192"/>
        <v>0</v>
      </c>
      <c r="FN33" s="16">
        <f t="shared" si="193"/>
        <v>0</v>
      </c>
      <c r="FO33" s="16">
        <f t="shared" si="194"/>
        <v>0</v>
      </c>
      <c r="FP33" s="16">
        <f t="shared" si="195"/>
        <v>0</v>
      </c>
      <c r="FQ33" s="16">
        <f t="shared" si="196"/>
        <v>0</v>
      </c>
      <c r="FR33" s="16">
        <f t="shared" si="197"/>
        <v>0</v>
      </c>
      <c r="FS33" s="16">
        <f t="shared" si="198"/>
        <v>0</v>
      </c>
      <c r="FT33" s="16">
        <f t="shared" si="199"/>
        <v>0</v>
      </c>
      <c r="FU33" s="16">
        <f t="shared" si="200"/>
        <v>0</v>
      </c>
      <c r="FV33" s="16">
        <f t="shared" si="201"/>
        <v>0</v>
      </c>
      <c r="FW33" s="16">
        <f t="shared" si="202"/>
        <v>0</v>
      </c>
      <c r="FX33" s="16">
        <f t="shared" si="203"/>
        <v>0</v>
      </c>
      <c r="FY33" s="16">
        <f t="shared" si="204"/>
        <v>0</v>
      </c>
      <c r="FZ33" s="16">
        <f t="shared" si="205"/>
        <v>0</v>
      </c>
      <c r="GA33" s="16">
        <f t="shared" si="72"/>
        <v>0</v>
      </c>
      <c r="GB33" s="16">
        <f t="shared" si="73"/>
        <v>0</v>
      </c>
      <c r="GC33" s="16">
        <f t="shared" si="74"/>
        <v>0</v>
      </c>
      <c r="GD33" s="16">
        <f t="shared" si="75"/>
        <v>0</v>
      </c>
      <c r="GE33" s="16">
        <f t="shared" si="76"/>
        <v>0</v>
      </c>
      <c r="GF33" s="16">
        <f t="shared" si="77"/>
        <v>0</v>
      </c>
      <c r="GG33" s="16">
        <f t="shared" si="78"/>
        <v>0</v>
      </c>
      <c r="GH33" s="16">
        <f t="shared" si="79"/>
        <v>0</v>
      </c>
      <c r="GI33" s="16">
        <f t="shared" si="80"/>
        <v>0</v>
      </c>
      <c r="GJ33" s="16">
        <f t="shared" si="81"/>
        <v>0</v>
      </c>
      <c r="GK33" s="16">
        <f t="shared" si="82"/>
        <v>0</v>
      </c>
      <c r="GL33" s="16">
        <f t="shared" si="83"/>
        <v>0</v>
      </c>
      <c r="GM33" s="16">
        <f t="shared" si="84"/>
        <v>0</v>
      </c>
      <c r="GN33" s="16">
        <f t="shared" si="85"/>
        <v>0</v>
      </c>
      <c r="GO33" s="16">
        <f t="shared" si="86"/>
        <v>0</v>
      </c>
      <c r="GP33" s="16">
        <f t="shared" si="87"/>
        <v>0</v>
      </c>
      <c r="GQ33" s="16">
        <f t="shared" si="88"/>
        <v>0</v>
      </c>
      <c r="GR33" s="16">
        <f t="shared" si="89"/>
        <v>0</v>
      </c>
      <c r="GS33" s="16">
        <f t="shared" si="90"/>
        <v>0</v>
      </c>
      <c r="GT33" s="16">
        <f t="shared" si="91"/>
        <v>0</v>
      </c>
      <c r="GU33" s="16">
        <f t="shared" si="92"/>
        <v>0</v>
      </c>
      <c r="GV33" s="16">
        <f t="shared" si="93"/>
        <v>0</v>
      </c>
      <c r="GW33" s="16">
        <f t="shared" si="94"/>
        <v>0</v>
      </c>
      <c r="GX33" s="16">
        <f t="shared" si="95"/>
        <v>0</v>
      </c>
      <c r="GY33" s="16">
        <f t="shared" si="206"/>
        <v>0</v>
      </c>
      <c r="GZ33" s="16">
        <f t="shared" si="207"/>
        <v>0</v>
      </c>
      <c r="HA33" s="16">
        <f t="shared" si="208"/>
        <v>0</v>
      </c>
      <c r="HB33" s="16">
        <f t="shared" si="209"/>
        <v>0</v>
      </c>
      <c r="HC33" s="16">
        <f t="shared" si="210"/>
        <v>0</v>
      </c>
      <c r="HD33" s="16">
        <f t="shared" si="211"/>
        <v>0</v>
      </c>
      <c r="HE33" s="16">
        <f t="shared" si="212"/>
        <v>0</v>
      </c>
      <c r="HF33" s="16">
        <f t="shared" si="213"/>
        <v>0</v>
      </c>
      <c r="HG33" s="16">
        <f t="shared" si="214"/>
        <v>0</v>
      </c>
      <c r="HH33" s="16">
        <f t="shared" si="215"/>
        <v>0</v>
      </c>
      <c r="HI33" s="16">
        <f t="shared" si="216"/>
        <v>0</v>
      </c>
      <c r="HJ33" s="16">
        <f t="shared" si="217"/>
        <v>0</v>
      </c>
      <c r="HK33" s="16">
        <f t="shared" si="218"/>
        <v>0</v>
      </c>
      <c r="HL33" s="16">
        <f t="shared" si="219"/>
        <v>0</v>
      </c>
      <c r="HM33" s="16">
        <f t="shared" si="220"/>
        <v>0</v>
      </c>
      <c r="HN33" s="16">
        <f t="shared" si="221"/>
        <v>0</v>
      </c>
      <c r="HO33" s="16">
        <f t="shared" si="222"/>
        <v>0</v>
      </c>
      <c r="HP33" s="16">
        <f t="shared" si="223"/>
        <v>0</v>
      </c>
      <c r="HQ33" s="16">
        <f t="shared" si="224"/>
        <v>0</v>
      </c>
      <c r="HR33" s="16">
        <f t="shared" si="225"/>
        <v>0</v>
      </c>
      <c r="HS33" s="16">
        <f t="shared" si="226"/>
        <v>0</v>
      </c>
      <c r="HT33" s="16">
        <f t="shared" si="227"/>
        <v>0</v>
      </c>
      <c r="HU33" s="16">
        <f t="shared" si="96"/>
        <v>0</v>
      </c>
      <c r="HV33" s="16">
        <f t="shared" si="97"/>
        <v>0</v>
      </c>
      <c r="HW33" s="16">
        <f t="shared" si="98"/>
        <v>0</v>
      </c>
      <c r="HX33" s="16">
        <f t="shared" si="99"/>
        <v>0</v>
      </c>
      <c r="HY33" s="16">
        <f t="shared" si="100"/>
        <v>0</v>
      </c>
      <c r="HZ33" s="16">
        <f t="shared" si="101"/>
        <v>0</v>
      </c>
      <c r="IA33" s="16">
        <f t="shared" si="102"/>
        <v>0</v>
      </c>
      <c r="IB33" s="16">
        <f t="shared" si="103"/>
        <v>0</v>
      </c>
      <c r="IC33" s="16">
        <f t="shared" si="104"/>
        <v>0</v>
      </c>
      <c r="ID33" s="16">
        <f t="shared" si="105"/>
        <v>0</v>
      </c>
      <c r="IE33" s="16">
        <f t="shared" si="106"/>
        <v>0</v>
      </c>
      <c r="IF33" s="16">
        <f t="shared" si="107"/>
        <v>0</v>
      </c>
      <c r="IG33" s="16">
        <f t="shared" si="108"/>
        <v>0</v>
      </c>
      <c r="IH33" s="16">
        <f t="shared" si="109"/>
        <v>0</v>
      </c>
      <c r="II33" s="16">
        <f t="shared" si="110"/>
        <v>0</v>
      </c>
      <c r="IJ33" s="16">
        <f t="shared" si="111"/>
        <v>0</v>
      </c>
      <c r="IK33" s="16">
        <f t="shared" si="112"/>
        <v>0</v>
      </c>
      <c r="IL33" s="16">
        <f t="shared" si="113"/>
        <v>0</v>
      </c>
      <c r="IM33" s="16">
        <f t="shared" si="114"/>
        <v>0</v>
      </c>
      <c r="IN33" s="16">
        <f t="shared" si="115"/>
        <v>0</v>
      </c>
      <c r="IO33" s="16">
        <f t="shared" si="116"/>
        <v>0</v>
      </c>
      <c r="IP33" s="16">
        <f t="shared" si="117"/>
        <v>0</v>
      </c>
      <c r="IQ33" s="16">
        <f t="shared" si="118"/>
        <v>0</v>
      </c>
      <c r="IR33" s="16">
        <f t="shared" si="119"/>
        <v>0</v>
      </c>
      <c r="IS33" s="14"/>
      <c r="IT33" s="14"/>
      <c r="IU33" s="14"/>
      <c r="IV33" s="14"/>
    </row>
    <row r="34" spans="1:256" s="17" customFormat="1" ht="141">
      <c r="A34" s="79" t="s">
        <v>125</v>
      </c>
      <c r="B34" s="80">
        <v>113</v>
      </c>
      <c r="C34" s="81" t="s">
        <v>46</v>
      </c>
      <c r="D34" s="80" t="s">
        <v>37</v>
      </c>
      <c r="E34" s="83" t="s">
        <v>31</v>
      </c>
      <c r="F34" s="91" t="s">
        <v>82</v>
      </c>
      <c r="G34" s="81" t="s">
        <v>83</v>
      </c>
      <c r="H34" s="110" t="s">
        <v>41</v>
      </c>
      <c r="I34" s="87" t="s">
        <v>1</v>
      </c>
      <c r="J34" s="90">
        <v>0</v>
      </c>
      <c r="K34" s="104" t="s">
        <v>1</v>
      </c>
      <c r="L34" s="113">
        <v>0</v>
      </c>
      <c r="M34" s="87">
        <f t="shared" si="0"/>
        <v>0</v>
      </c>
      <c r="N34" s="13" t="e">
        <f>#REF!+#REF!</f>
        <v>#REF!</v>
      </c>
      <c r="O34" s="14"/>
      <c r="P34" s="15"/>
      <c r="Q34" s="14">
        <f t="shared" si="120"/>
        <v>0</v>
      </c>
      <c r="R34" s="14">
        <f t="shared" si="121"/>
        <v>0</v>
      </c>
      <c r="S34" s="14">
        <f t="shared" si="122"/>
        <v>0</v>
      </c>
      <c r="T34" s="14">
        <f t="shared" si="123"/>
        <v>0</v>
      </c>
      <c r="U34" s="14">
        <f t="shared" si="124"/>
        <v>0</v>
      </c>
      <c r="V34" s="14">
        <f t="shared" si="125"/>
        <v>0</v>
      </c>
      <c r="W34" s="14">
        <f t="shared" si="126"/>
        <v>0</v>
      </c>
      <c r="X34" s="14">
        <f t="shared" si="127"/>
        <v>0</v>
      </c>
      <c r="Y34" s="14">
        <f t="shared" si="128"/>
        <v>0</v>
      </c>
      <c r="Z34" s="14">
        <f t="shared" si="129"/>
        <v>0</v>
      </c>
      <c r="AA34" s="14">
        <f t="shared" si="130"/>
        <v>0</v>
      </c>
      <c r="AB34" s="14">
        <f t="shared" si="131"/>
        <v>0</v>
      </c>
      <c r="AC34" s="14">
        <f t="shared" si="132"/>
        <v>0</v>
      </c>
      <c r="AD34" s="14">
        <f t="shared" si="133"/>
        <v>0</v>
      </c>
      <c r="AE34" s="14">
        <f t="shared" si="134"/>
        <v>0</v>
      </c>
      <c r="AF34" s="14">
        <f t="shared" si="135"/>
        <v>0</v>
      </c>
      <c r="AG34" s="14">
        <f t="shared" si="136"/>
        <v>0</v>
      </c>
      <c r="AH34" s="14">
        <f t="shared" si="137"/>
        <v>0</v>
      </c>
      <c r="AI34" s="14">
        <f t="shared" si="138"/>
        <v>0</v>
      </c>
      <c r="AJ34" s="14">
        <f t="shared" si="139"/>
        <v>0</v>
      </c>
      <c r="AK34" s="14">
        <f t="shared" si="140"/>
        <v>0</v>
      </c>
      <c r="AL34" s="14">
        <f t="shared" si="141"/>
        <v>0</v>
      </c>
      <c r="AM34" s="14">
        <f t="shared" si="1"/>
        <v>0</v>
      </c>
      <c r="AN34" s="14">
        <f t="shared" si="2"/>
        <v>0</v>
      </c>
      <c r="AO34" s="14">
        <f t="shared" si="3"/>
        <v>0</v>
      </c>
      <c r="AP34" s="14">
        <f t="shared" si="4"/>
        <v>0</v>
      </c>
      <c r="AQ34" s="14">
        <f t="shared" si="5"/>
        <v>0</v>
      </c>
      <c r="AR34" s="14">
        <f t="shared" si="6"/>
        <v>0</v>
      </c>
      <c r="AS34" s="14">
        <f t="shared" si="7"/>
        <v>0</v>
      </c>
      <c r="AT34" s="14">
        <f t="shared" si="8"/>
        <v>0</v>
      </c>
      <c r="AU34" s="14">
        <f t="shared" si="9"/>
        <v>0</v>
      </c>
      <c r="AV34" s="14">
        <f t="shared" si="10"/>
        <v>0</v>
      </c>
      <c r="AW34" s="14">
        <f t="shared" si="11"/>
        <v>0</v>
      </c>
      <c r="AX34" s="14">
        <f t="shared" si="12"/>
        <v>0</v>
      </c>
      <c r="AY34" s="14">
        <f t="shared" si="13"/>
        <v>0</v>
      </c>
      <c r="AZ34" s="14">
        <f t="shared" si="14"/>
        <v>0</v>
      </c>
      <c r="BA34" s="14">
        <f t="shared" si="15"/>
        <v>0</v>
      </c>
      <c r="BB34" s="14">
        <f t="shared" si="16"/>
        <v>0</v>
      </c>
      <c r="BC34" s="14">
        <f t="shared" si="17"/>
        <v>0</v>
      </c>
      <c r="BD34" s="14">
        <f t="shared" si="18"/>
        <v>0</v>
      </c>
      <c r="BE34" s="14">
        <f t="shared" si="19"/>
        <v>0</v>
      </c>
      <c r="BF34" s="14">
        <f t="shared" si="20"/>
        <v>0</v>
      </c>
      <c r="BG34" s="14">
        <f t="shared" si="21"/>
        <v>0</v>
      </c>
      <c r="BH34" s="14">
        <f t="shared" si="22"/>
        <v>0</v>
      </c>
      <c r="BI34" s="14">
        <f t="shared" si="23"/>
        <v>0</v>
      </c>
      <c r="BJ34" s="14">
        <f t="shared" si="24"/>
        <v>0</v>
      </c>
      <c r="BK34" s="14">
        <f t="shared" si="142"/>
        <v>0</v>
      </c>
      <c r="BL34" s="14">
        <f t="shared" si="143"/>
        <v>0</v>
      </c>
      <c r="BM34" s="14">
        <f t="shared" si="144"/>
        <v>0</v>
      </c>
      <c r="BN34" s="14">
        <f t="shared" si="145"/>
        <v>0</v>
      </c>
      <c r="BO34" s="14">
        <f t="shared" si="146"/>
        <v>0</v>
      </c>
      <c r="BP34" s="14">
        <f t="shared" si="147"/>
        <v>0</v>
      </c>
      <c r="BQ34" s="14">
        <f t="shared" si="148"/>
        <v>0</v>
      </c>
      <c r="BR34" s="14">
        <f t="shared" si="149"/>
        <v>0</v>
      </c>
      <c r="BS34" s="14">
        <f t="shared" si="150"/>
        <v>0</v>
      </c>
      <c r="BT34" s="14">
        <f t="shared" si="151"/>
        <v>0</v>
      </c>
      <c r="BU34" s="14">
        <f t="shared" si="152"/>
        <v>0</v>
      </c>
      <c r="BV34" s="14">
        <f t="shared" si="153"/>
        <v>0</v>
      </c>
      <c r="BW34" s="14">
        <f t="shared" si="154"/>
        <v>0</v>
      </c>
      <c r="BX34" s="14">
        <f t="shared" si="155"/>
        <v>0</v>
      </c>
      <c r="BY34" s="14">
        <f t="shared" si="156"/>
        <v>0</v>
      </c>
      <c r="BZ34" s="14">
        <f t="shared" si="157"/>
        <v>0</v>
      </c>
      <c r="CA34" s="14">
        <f t="shared" si="158"/>
        <v>0</v>
      </c>
      <c r="CB34" s="14">
        <f t="shared" si="159"/>
        <v>0</v>
      </c>
      <c r="CC34" s="14">
        <f t="shared" si="160"/>
        <v>0</v>
      </c>
      <c r="CD34" s="14">
        <f t="shared" si="161"/>
        <v>0</v>
      </c>
      <c r="CE34" s="14">
        <f t="shared" si="162"/>
        <v>0</v>
      </c>
      <c r="CF34" s="14">
        <f t="shared" si="163"/>
        <v>0</v>
      </c>
      <c r="CG34" s="14">
        <f t="shared" si="164"/>
        <v>0</v>
      </c>
      <c r="CH34" s="14">
        <f t="shared" si="165"/>
        <v>0</v>
      </c>
      <c r="CI34" s="14">
        <f t="shared" si="166"/>
        <v>0</v>
      </c>
      <c r="CJ34" s="14">
        <f t="shared" si="167"/>
        <v>0</v>
      </c>
      <c r="CK34" s="14">
        <f t="shared" si="168"/>
        <v>0</v>
      </c>
      <c r="CL34" s="14">
        <f t="shared" si="169"/>
        <v>0</v>
      </c>
      <c r="CM34" s="14">
        <f t="shared" si="170"/>
        <v>0</v>
      </c>
      <c r="CN34" s="14">
        <f t="shared" si="171"/>
        <v>0</v>
      </c>
      <c r="CO34" s="14">
        <f t="shared" si="172"/>
        <v>0</v>
      </c>
      <c r="CP34" s="14">
        <f t="shared" si="173"/>
        <v>0</v>
      </c>
      <c r="CQ34" s="14">
        <f t="shared" si="174"/>
        <v>0</v>
      </c>
      <c r="CR34" s="14">
        <f t="shared" si="175"/>
        <v>0</v>
      </c>
      <c r="CS34" s="14">
        <f t="shared" si="176"/>
        <v>0</v>
      </c>
      <c r="CT34" s="14">
        <f t="shared" si="177"/>
        <v>0</v>
      </c>
      <c r="CU34" s="14">
        <f t="shared" si="178"/>
        <v>0</v>
      </c>
      <c r="CV34" s="14">
        <f t="shared" si="179"/>
        <v>0</v>
      </c>
      <c r="CW34" s="14">
        <f t="shared" si="180"/>
        <v>0</v>
      </c>
      <c r="CX34" s="14">
        <f t="shared" si="181"/>
        <v>0</v>
      </c>
      <c r="CY34" s="14">
        <f t="shared" si="182"/>
        <v>0</v>
      </c>
      <c r="CZ34" s="14">
        <f t="shared" si="183"/>
        <v>0</v>
      </c>
      <c r="DA34" s="14">
        <f t="shared" si="25"/>
        <v>0</v>
      </c>
      <c r="DB34" s="14">
        <f t="shared" si="26"/>
        <v>0</v>
      </c>
      <c r="DC34" s="14">
        <f t="shared" si="27"/>
        <v>0</v>
      </c>
      <c r="DD34" s="14">
        <f t="shared" si="28"/>
        <v>0</v>
      </c>
      <c r="DE34" s="14">
        <f t="shared" si="29"/>
        <v>0</v>
      </c>
      <c r="DF34" s="14">
        <f t="shared" si="30"/>
        <v>0</v>
      </c>
      <c r="DG34" s="14">
        <f t="shared" si="31"/>
        <v>0</v>
      </c>
      <c r="DH34" s="14">
        <f t="shared" si="32"/>
        <v>0</v>
      </c>
      <c r="DI34" s="14">
        <f t="shared" si="33"/>
        <v>0</v>
      </c>
      <c r="DJ34" s="14">
        <f t="shared" si="34"/>
        <v>0</v>
      </c>
      <c r="DK34" s="14">
        <f t="shared" si="35"/>
        <v>0</v>
      </c>
      <c r="DL34" s="14">
        <f t="shared" si="36"/>
        <v>0</v>
      </c>
      <c r="DM34" s="14">
        <f t="shared" si="37"/>
        <v>0</v>
      </c>
      <c r="DN34" s="14">
        <f t="shared" si="38"/>
        <v>0</v>
      </c>
      <c r="DO34" s="14">
        <f t="shared" si="39"/>
        <v>0</v>
      </c>
      <c r="DP34" s="14">
        <f t="shared" si="40"/>
        <v>0</v>
      </c>
      <c r="DQ34" s="14">
        <f t="shared" si="41"/>
        <v>0</v>
      </c>
      <c r="DR34" s="14">
        <f t="shared" si="42"/>
        <v>0</v>
      </c>
      <c r="DS34" s="14">
        <f t="shared" si="43"/>
        <v>0</v>
      </c>
      <c r="DT34" s="14">
        <f t="shared" si="44"/>
        <v>0</v>
      </c>
      <c r="DU34" s="14">
        <f t="shared" si="45"/>
        <v>0</v>
      </c>
      <c r="DV34" s="14">
        <f t="shared" si="46"/>
        <v>0</v>
      </c>
      <c r="DW34" s="14">
        <f t="shared" si="47"/>
        <v>0</v>
      </c>
      <c r="DX34" s="14">
        <f t="shared" si="48"/>
        <v>0</v>
      </c>
      <c r="DY34" s="14">
        <f t="shared" si="49"/>
        <v>0</v>
      </c>
      <c r="DZ34" s="14">
        <f t="shared" si="50"/>
        <v>0</v>
      </c>
      <c r="EA34" s="14">
        <f t="shared" si="51"/>
        <v>0</v>
      </c>
      <c r="EB34" s="14">
        <f t="shared" si="52"/>
        <v>0</v>
      </c>
      <c r="EC34" s="14">
        <f t="shared" si="53"/>
        <v>0</v>
      </c>
      <c r="ED34" s="14">
        <f t="shared" si="54"/>
        <v>0</v>
      </c>
      <c r="EE34" s="14">
        <f t="shared" si="55"/>
        <v>0</v>
      </c>
      <c r="EF34" s="14">
        <f t="shared" si="56"/>
        <v>0</v>
      </c>
      <c r="EG34" s="14">
        <f t="shared" si="57"/>
        <v>0</v>
      </c>
      <c r="EH34" s="14">
        <f t="shared" si="58"/>
        <v>0</v>
      </c>
      <c r="EI34" s="14">
        <f t="shared" si="59"/>
        <v>0</v>
      </c>
      <c r="EJ34" s="14">
        <f t="shared" si="60"/>
        <v>0</v>
      </c>
      <c r="EK34" s="14">
        <f t="shared" si="61"/>
        <v>0</v>
      </c>
      <c r="EL34" s="14">
        <f t="shared" si="62"/>
        <v>0</v>
      </c>
      <c r="EM34" s="14">
        <f t="shared" si="63"/>
        <v>0</v>
      </c>
      <c r="EN34" s="14">
        <f t="shared" si="64"/>
        <v>0</v>
      </c>
      <c r="EO34" s="14">
        <f t="shared" si="65"/>
        <v>0</v>
      </c>
      <c r="EP34" s="14">
        <f t="shared" si="66"/>
        <v>0</v>
      </c>
      <c r="EQ34" s="14">
        <f t="shared" si="67"/>
        <v>0</v>
      </c>
      <c r="ER34" s="14">
        <f t="shared" si="68"/>
        <v>0</v>
      </c>
      <c r="ES34" s="14"/>
      <c r="ET34" s="14" t="str">
        <f t="shared" si="228"/>
        <v>Ноль</v>
      </c>
      <c r="EU34" s="14" t="str">
        <f t="shared" si="70"/>
        <v>Ноль</v>
      </c>
      <c r="EV34" s="14"/>
      <c r="EW34" s="14">
        <f t="shared" si="71"/>
        <v>0</v>
      </c>
      <c r="EX34" s="14" t="e">
        <f>IF(M34=#REF!,IF(L34&lt;#REF!,#REF!,FB34),#REF!)</f>
        <v>#REF!</v>
      </c>
      <c r="EY34" s="14" t="e">
        <f>IF(M34=#REF!,IF(L34&lt;#REF!,0,1))</f>
        <v>#REF!</v>
      </c>
      <c r="EZ34" s="14" t="e">
        <f>IF(AND(EW34&gt;=21,EW34&lt;&gt;0),EW34,IF(M34&lt;#REF!,"СТОП",EX34+EY34))</f>
        <v>#REF!</v>
      </c>
      <c r="FA34" s="14"/>
      <c r="FB34" s="14">
        <v>15</v>
      </c>
      <c r="FC34" s="14">
        <v>16</v>
      </c>
      <c r="FD34" s="14"/>
      <c r="FE34" s="16">
        <f t="shared" si="184"/>
        <v>0</v>
      </c>
      <c r="FF34" s="16">
        <f t="shared" si="185"/>
        <v>0</v>
      </c>
      <c r="FG34" s="16">
        <f t="shared" si="186"/>
        <v>0</v>
      </c>
      <c r="FH34" s="16">
        <f t="shared" si="187"/>
        <v>0</v>
      </c>
      <c r="FI34" s="16">
        <f t="shared" si="188"/>
        <v>0</v>
      </c>
      <c r="FJ34" s="16">
        <f t="shared" si="189"/>
        <v>0</v>
      </c>
      <c r="FK34" s="16">
        <f t="shared" si="190"/>
        <v>0</v>
      </c>
      <c r="FL34" s="16">
        <f t="shared" si="191"/>
        <v>0</v>
      </c>
      <c r="FM34" s="16">
        <f t="shared" si="192"/>
        <v>0</v>
      </c>
      <c r="FN34" s="16">
        <f t="shared" si="193"/>
        <v>0</v>
      </c>
      <c r="FO34" s="16">
        <f t="shared" si="194"/>
        <v>0</v>
      </c>
      <c r="FP34" s="16">
        <f t="shared" si="195"/>
        <v>0</v>
      </c>
      <c r="FQ34" s="16">
        <f t="shared" si="196"/>
        <v>0</v>
      </c>
      <c r="FR34" s="16">
        <f t="shared" si="197"/>
        <v>0</v>
      </c>
      <c r="FS34" s="16">
        <f t="shared" si="198"/>
        <v>0</v>
      </c>
      <c r="FT34" s="16">
        <f t="shared" si="199"/>
        <v>0</v>
      </c>
      <c r="FU34" s="16">
        <f t="shared" si="200"/>
        <v>0</v>
      </c>
      <c r="FV34" s="16">
        <f t="shared" si="201"/>
        <v>0</v>
      </c>
      <c r="FW34" s="16">
        <f t="shared" si="202"/>
        <v>0</v>
      </c>
      <c r="FX34" s="16">
        <f t="shared" si="203"/>
        <v>0</v>
      </c>
      <c r="FY34" s="16">
        <f t="shared" si="204"/>
        <v>0</v>
      </c>
      <c r="FZ34" s="16">
        <f t="shared" si="205"/>
        <v>0</v>
      </c>
      <c r="GA34" s="16">
        <f t="shared" si="72"/>
        <v>0</v>
      </c>
      <c r="GB34" s="16">
        <f t="shared" si="73"/>
        <v>0</v>
      </c>
      <c r="GC34" s="16">
        <f t="shared" si="74"/>
        <v>0</v>
      </c>
      <c r="GD34" s="16">
        <f t="shared" si="75"/>
        <v>0</v>
      </c>
      <c r="GE34" s="16">
        <f t="shared" si="76"/>
        <v>0</v>
      </c>
      <c r="GF34" s="16">
        <f t="shared" si="77"/>
        <v>0</v>
      </c>
      <c r="GG34" s="16">
        <f t="shared" si="78"/>
        <v>0</v>
      </c>
      <c r="GH34" s="16">
        <f t="shared" si="79"/>
        <v>0</v>
      </c>
      <c r="GI34" s="16">
        <f t="shared" si="80"/>
        <v>0</v>
      </c>
      <c r="GJ34" s="16">
        <f t="shared" si="81"/>
        <v>0</v>
      </c>
      <c r="GK34" s="16">
        <f t="shared" si="82"/>
        <v>0</v>
      </c>
      <c r="GL34" s="16">
        <f t="shared" si="83"/>
        <v>0</v>
      </c>
      <c r="GM34" s="16">
        <f t="shared" si="84"/>
        <v>0</v>
      </c>
      <c r="GN34" s="16">
        <f t="shared" si="85"/>
        <v>0</v>
      </c>
      <c r="GO34" s="16">
        <f t="shared" si="86"/>
        <v>0</v>
      </c>
      <c r="GP34" s="16">
        <f t="shared" si="87"/>
        <v>0</v>
      </c>
      <c r="GQ34" s="16">
        <f t="shared" si="88"/>
        <v>0</v>
      </c>
      <c r="GR34" s="16">
        <f t="shared" si="89"/>
        <v>0</v>
      </c>
      <c r="GS34" s="16">
        <f t="shared" si="90"/>
        <v>0</v>
      </c>
      <c r="GT34" s="16">
        <f t="shared" si="91"/>
        <v>0</v>
      </c>
      <c r="GU34" s="16">
        <f t="shared" si="92"/>
        <v>0</v>
      </c>
      <c r="GV34" s="16">
        <f t="shared" si="93"/>
        <v>0</v>
      </c>
      <c r="GW34" s="16">
        <f t="shared" si="94"/>
        <v>0</v>
      </c>
      <c r="GX34" s="16">
        <f t="shared" si="95"/>
        <v>0</v>
      </c>
      <c r="GY34" s="16">
        <f t="shared" si="206"/>
        <v>0</v>
      </c>
      <c r="GZ34" s="16">
        <f t="shared" si="207"/>
        <v>0</v>
      </c>
      <c r="HA34" s="16">
        <f t="shared" si="208"/>
        <v>0</v>
      </c>
      <c r="HB34" s="16">
        <f t="shared" si="209"/>
        <v>0</v>
      </c>
      <c r="HC34" s="16">
        <f t="shared" si="210"/>
        <v>0</v>
      </c>
      <c r="HD34" s="16">
        <f t="shared" si="211"/>
        <v>0</v>
      </c>
      <c r="HE34" s="16">
        <f t="shared" si="212"/>
        <v>0</v>
      </c>
      <c r="HF34" s="16">
        <f t="shared" si="213"/>
        <v>0</v>
      </c>
      <c r="HG34" s="16">
        <f t="shared" si="214"/>
        <v>0</v>
      </c>
      <c r="HH34" s="16">
        <f t="shared" si="215"/>
        <v>0</v>
      </c>
      <c r="HI34" s="16">
        <f t="shared" si="216"/>
        <v>0</v>
      </c>
      <c r="HJ34" s="16">
        <f t="shared" si="217"/>
        <v>0</v>
      </c>
      <c r="HK34" s="16">
        <f t="shared" si="218"/>
        <v>0</v>
      </c>
      <c r="HL34" s="16">
        <f t="shared" si="219"/>
        <v>0</v>
      </c>
      <c r="HM34" s="16">
        <f t="shared" si="220"/>
        <v>0</v>
      </c>
      <c r="HN34" s="16">
        <f t="shared" si="221"/>
        <v>0</v>
      </c>
      <c r="HO34" s="16">
        <f t="shared" si="222"/>
        <v>0</v>
      </c>
      <c r="HP34" s="16">
        <f t="shared" si="223"/>
        <v>0</v>
      </c>
      <c r="HQ34" s="16">
        <f t="shared" si="224"/>
        <v>0</v>
      </c>
      <c r="HR34" s="16">
        <f t="shared" si="225"/>
        <v>0</v>
      </c>
      <c r="HS34" s="16">
        <f t="shared" si="226"/>
        <v>0</v>
      </c>
      <c r="HT34" s="16">
        <f t="shared" si="227"/>
        <v>0</v>
      </c>
      <c r="HU34" s="16">
        <f t="shared" si="96"/>
        <v>0</v>
      </c>
      <c r="HV34" s="16">
        <f t="shared" si="97"/>
        <v>0</v>
      </c>
      <c r="HW34" s="16">
        <f t="shared" si="98"/>
        <v>0</v>
      </c>
      <c r="HX34" s="16">
        <f t="shared" si="99"/>
        <v>0</v>
      </c>
      <c r="HY34" s="16">
        <f t="shared" si="100"/>
        <v>0</v>
      </c>
      <c r="HZ34" s="16">
        <f t="shared" si="101"/>
        <v>0</v>
      </c>
      <c r="IA34" s="16">
        <f t="shared" si="102"/>
        <v>0</v>
      </c>
      <c r="IB34" s="16">
        <f t="shared" si="103"/>
        <v>0</v>
      </c>
      <c r="IC34" s="16">
        <f t="shared" si="104"/>
        <v>0</v>
      </c>
      <c r="ID34" s="16">
        <f t="shared" si="105"/>
        <v>0</v>
      </c>
      <c r="IE34" s="16">
        <f t="shared" si="106"/>
        <v>0</v>
      </c>
      <c r="IF34" s="16">
        <f t="shared" si="107"/>
        <v>0</v>
      </c>
      <c r="IG34" s="16">
        <f t="shared" si="108"/>
        <v>0</v>
      </c>
      <c r="IH34" s="16">
        <f t="shared" si="109"/>
        <v>0</v>
      </c>
      <c r="II34" s="16">
        <f t="shared" si="110"/>
        <v>0</v>
      </c>
      <c r="IJ34" s="16">
        <f t="shared" si="111"/>
        <v>0</v>
      </c>
      <c r="IK34" s="16">
        <f t="shared" si="112"/>
        <v>0</v>
      </c>
      <c r="IL34" s="16">
        <f t="shared" si="113"/>
        <v>0</v>
      </c>
      <c r="IM34" s="16">
        <f t="shared" si="114"/>
        <v>0</v>
      </c>
      <c r="IN34" s="16">
        <f t="shared" si="115"/>
        <v>0</v>
      </c>
      <c r="IO34" s="16">
        <f t="shared" si="116"/>
        <v>0</v>
      </c>
      <c r="IP34" s="16">
        <f t="shared" si="117"/>
        <v>0</v>
      </c>
      <c r="IQ34" s="16">
        <f t="shared" si="118"/>
        <v>0</v>
      </c>
      <c r="IR34" s="16">
        <f t="shared" si="119"/>
        <v>0</v>
      </c>
      <c r="IS34" s="14"/>
      <c r="IT34" s="14"/>
      <c r="IU34" s="14"/>
      <c r="IV34" s="14"/>
    </row>
    <row r="35" spans="1:256" s="17" customFormat="1" ht="70.5">
      <c r="A35" s="79" t="s">
        <v>125</v>
      </c>
      <c r="B35" s="80">
        <v>201</v>
      </c>
      <c r="C35" s="81" t="s">
        <v>69</v>
      </c>
      <c r="D35" s="80" t="s">
        <v>36</v>
      </c>
      <c r="E35" s="83" t="s">
        <v>58</v>
      </c>
      <c r="F35" s="91" t="s">
        <v>64</v>
      </c>
      <c r="G35" s="81" t="s">
        <v>70</v>
      </c>
      <c r="H35" s="110" t="s">
        <v>71</v>
      </c>
      <c r="I35" s="87" t="s">
        <v>1</v>
      </c>
      <c r="J35" s="90">
        <v>0</v>
      </c>
      <c r="K35" s="104" t="s">
        <v>1</v>
      </c>
      <c r="L35" s="113">
        <v>0</v>
      </c>
      <c r="M35" s="87">
        <f t="shared" si="0"/>
        <v>0</v>
      </c>
      <c r="N35" s="13" t="e">
        <f>#REF!+#REF!</f>
        <v>#REF!</v>
      </c>
      <c r="O35" s="14"/>
      <c r="P35" s="15"/>
      <c r="Q35" s="14">
        <f t="shared" si="120"/>
        <v>0</v>
      </c>
      <c r="R35" s="14">
        <f t="shared" si="121"/>
        <v>0</v>
      </c>
      <c r="S35" s="14">
        <f t="shared" si="122"/>
        <v>0</v>
      </c>
      <c r="T35" s="14">
        <f t="shared" si="123"/>
        <v>0</v>
      </c>
      <c r="U35" s="14">
        <f t="shared" si="124"/>
        <v>0</v>
      </c>
      <c r="V35" s="14">
        <f t="shared" si="125"/>
        <v>0</v>
      </c>
      <c r="W35" s="14">
        <f t="shared" si="126"/>
        <v>0</v>
      </c>
      <c r="X35" s="14">
        <f t="shared" si="127"/>
        <v>0</v>
      </c>
      <c r="Y35" s="14">
        <f t="shared" si="128"/>
        <v>0</v>
      </c>
      <c r="Z35" s="14">
        <f t="shared" si="129"/>
        <v>0</v>
      </c>
      <c r="AA35" s="14">
        <f t="shared" si="130"/>
        <v>0</v>
      </c>
      <c r="AB35" s="14">
        <f t="shared" si="131"/>
        <v>0</v>
      </c>
      <c r="AC35" s="14">
        <f t="shared" si="132"/>
        <v>0</v>
      </c>
      <c r="AD35" s="14">
        <f t="shared" si="133"/>
        <v>0</v>
      </c>
      <c r="AE35" s="14">
        <f t="shared" si="134"/>
        <v>0</v>
      </c>
      <c r="AF35" s="14">
        <f t="shared" si="135"/>
        <v>0</v>
      </c>
      <c r="AG35" s="14">
        <f t="shared" si="136"/>
        <v>0</v>
      </c>
      <c r="AH35" s="14">
        <f t="shared" si="137"/>
        <v>0</v>
      </c>
      <c r="AI35" s="14">
        <f t="shared" si="138"/>
        <v>0</v>
      </c>
      <c r="AJ35" s="14">
        <f t="shared" si="139"/>
        <v>0</v>
      </c>
      <c r="AK35" s="14">
        <f t="shared" si="140"/>
        <v>0</v>
      </c>
      <c r="AL35" s="14">
        <f t="shared" si="141"/>
        <v>0</v>
      </c>
      <c r="AM35" s="14">
        <f t="shared" si="1"/>
        <v>0</v>
      </c>
      <c r="AN35" s="14">
        <f t="shared" si="2"/>
        <v>0</v>
      </c>
      <c r="AO35" s="14">
        <f t="shared" si="3"/>
        <v>0</v>
      </c>
      <c r="AP35" s="14">
        <f t="shared" si="4"/>
        <v>0</v>
      </c>
      <c r="AQ35" s="14">
        <f t="shared" si="5"/>
        <v>0</v>
      </c>
      <c r="AR35" s="14">
        <f t="shared" si="6"/>
        <v>0</v>
      </c>
      <c r="AS35" s="14">
        <f t="shared" si="7"/>
        <v>0</v>
      </c>
      <c r="AT35" s="14">
        <f t="shared" si="8"/>
        <v>0</v>
      </c>
      <c r="AU35" s="14">
        <f t="shared" si="9"/>
        <v>0</v>
      </c>
      <c r="AV35" s="14">
        <f t="shared" si="10"/>
        <v>0</v>
      </c>
      <c r="AW35" s="14">
        <f t="shared" si="11"/>
        <v>0</v>
      </c>
      <c r="AX35" s="14">
        <f t="shared" si="12"/>
        <v>0</v>
      </c>
      <c r="AY35" s="14">
        <f t="shared" si="13"/>
        <v>0</v>
      </c>
      <c r="AZ35" s="14">
        <f t="shared" si="14"/>
        <v>0</v>
      </c>
      <c r="BA35" s="14">
        <f t="shared" si="15"/>
        <v>0</v>
      </c>
      <c r="BB35" s="14">
        <f t="shared" si="16"/>
        <v>0</v>
      </c>
      <c r="BC35" s="14">
        <f t="shared" si="17"/>
        <v>0</v>
      </c>
      <c r="BD35" s="14">
        <f t="shared" si="18"/>
        <v>0</v>
      </c>
      <c r="BE35" s="14">
        <f t="shared" si="19"/>
        <v>0</v>
      </c>
      <c r="BF35" s="14">
        <f t="shared" si="20"/>
        <v>0</v>
      </c>
      <c r="BG35" s="14">
        <f t="shared" si="21"/>
        <v>0</v>
      </c>
      <c r="BH35" s="14">
        <f t="shared" si="22"/>
        <v>0</v>
      </c>
      <c r="BI35" s="14">
        <f t="shared" si="23"/>
        <v>0</v>
      </c>
      <c r="BJ35" s="14">
        <f t="shared" si="24"/>
        <v>0</v>
      </c>
      <c r="BK35" s="14">
        <f t="shared" si="142"/>
        <v>0</v>
      </c>
      <c r="BL35" s="14">
        <f t="shared" si="143"/>
        <v>0</v>
      </c>
      <c r="BM35" s="14">
        <f t="shared" si="144"/>
        <v>0</v>
      </c>
      <c r="BN35" s="14">
        <f t="shared" si="145"/>
        <v>0</v>
      </c>
      <c r="BO35" s="14">
        <f t="shared" si="146"/>
        <v>0</v>
      </c>
      <c r="BP35" s="14">
        <f t="shared" si="147"/>
        <v>0</v>
      </c>
      <c r="BQ35" s="14">
        <f t="shared" si="148"/>
        <v>0</v>
      </c>
      <c r="BR35" s="14">
        <f t="shared" si="149"/>
        <v>0</v>
      </c>
      <c r="BS35" s="14">
        <f t="shared" si="150"/>
        <v>0</v>
      </c>
      <c r="BT35" s="14">
        <f t="shared" si="151"/>
        <v>0</v>
      </c>
      <c r="BU35" s="14">
        <f t="shared" si="152"/>
        <v>0</v>
      </c>
      <c r="BV35" s="14">
        <f t="shared" si="153"/>
        <v>0</v>
      </c>
      <c r="BW35" s="14">
        <f t="shared" si="154"/>
        <v>0</v>
      </c>
      <c r="BX35" s="14">
        <f t="shared" si="155"/>
        <v>0</v>
      </c>
      <c r="BY35" s="14">
        <f t="shared" si="156"/>
        <v>0</v>
      </c>
      <c r="BZ35" s="14">
        <f t="shared" si="157"/>
        <v>0</v>
      </c>
      <c r="CA35" s="14">
        <f t="shared" si="158"/>
        <v>0</v>
      </c>
      <c r="CB35" s="14">
        <f t="shared" si="159"/>
        <v>0</v>
      </c>
      <c r="CC35" s="14">
        <f t="shared" si="160"/>
        <v>0</v>
      </c>
      <c r="CD35" s="14">
        <f t="shared" si="161"/>
        <v>0</v>
      </c>
      <c r="CE35" s="14">
        <f t="shared" si="162"/>
        <v>0</v>
      </c>
      <c r="CF35" s="14">
        <f t="shared" si="163"/>
        <v>0</v>
      </c>
      <c r="CG35" s="14">
        <f t="shared" si="164"/>
        <v>0</v>
      </c>
      <c r="CH35" s="14">
        <f t="shared" si="165"/>
        <v>0</v>
      </c>
      <c r="CI35" s="14">
        <f t="shared" si="166"/>
        <v>0</v>
      </c>
      <c r="CJ35" s="14">
        <f t="shared" si="167"/>
        <v>0</v>
      </c>
      <c r="CK35" s="14">
        <f t="shared" si="168"/>
        <v>0</v>
      </c>
      <c r="CL35" s="14">
        <f t="shared" si="169"/>
        <v>0</v>
      </c>
      <c r="CM35" s="14">
        <f t="shared" si="170"/>
        <v>0</v>
      </c>
      <c r="CN35" s="14">
        <f t="shared" si="171"/>
        <v>0</v>
      </c>
      <c r="CO35" s="14">
        <f t="shared" si="172"/>
        <v>0</v>
      </c>
      <c r="CP35" s="14">
        <f t="shared" si="173"/>
        <v>0</v>
      </c>
      <c r="CQ35" s="14">
        <f t="shared" si="174"/>
        <v>0</v>
      </c>
      <c r="CR35" s="14">
        <f t="shared" si="175"/>
        <v>0</v>
      </c>
      <c r="CS35" s="14">
        <f t="shared" si="176"/>
        <v>0</v>
      </c>
      <c r="CT35" s="14">
        <f t="shared" si="177"/>
        <v>0</v>
      </c>
      <c r="CU35" s="14">
        <f t="shared" si="178"/>
        <v>0</v>
      </c>
      <c r="CV35" s="14">
        <f t="shared" si="179"/>
        <v>0</v>
      </c>
      <c r="CW35" s="14">
        <f t="shared" si="180"/>
        <v>0</v>
      </c>
      <c r="CX35" s="14">
        <f t="shared" si="181"/>
        <v>0</v>
      </c>
      <c r="CY35" s="14">
        <f t="shared" si="182"/>
        <v>0</v>
      </c>
      <c r="CZ35" s="14">
        <f t="shared" si="183"/>
        <v>0</v>
      </c>
      <c r="DA35" s="14">
        <f t="shared" si="25"/>
        <v>0</v>
      </c>
      <c r="DB35" s="14">
        <f t="shared" si="26"/>
        <v>0</v>
      </c>
      <c r="DC35" s="14">
        <f t="shared" si="27"/>
        <v>0</v>
      </c>
      <c r="DD35" s="14">
        <f t="shared" si="28"/>
        <v>0</v>
      </c>
      <c r="DE35" s="14">
        <f t="shared" si="29"/>
        <v>0</v>
      </c>
      <c r="DF35" s="14">
        <f t="shared" si="30"/>
        <v>0</v>
      </c>
      <c r="DG35" s="14">
        <f t="shared" si="31"/>
        <v>0</v>
      </c>
      <c r="DH35" s="14">
        <f t="shared" si="32"/>
        <v>0</v>
      </c>
      <c r="DI35" s="14">
        <f t="shared" si="33"/>
        <v>0</v>
      </c>
      <c r="DJ35" s="14">
        <f t="shared" si="34"/>
        <v>0</v>
      </c>
      <c r="DK35" s="14">
        <f t="shared" si="35"/>
        <v>0</v>
      </c>
      <c r="DL35" s="14">
        <f t="shared" si="36"/>
        <v>0</v>
      </c>
      <c r="DM35" s="14">
        <f t="shared" si="37"/>
        <v>0</v>
      </c>
      <c r="DN35" s="14">
        <f t="shared" si="38"/>
        <v>0</v>
      </c>
      <c r="DO35" s="14">
        <f t="shared" si="39"/>
        <v>0</v>
      </c>
      <c r="DP35" s="14">
        <f t="shared" si="40"/>
        <v>0</v>
      </c>
      <c r="DQ35" s="14">
        <f t="shared" si="41"/>
        <v>0</v>
      </c>
      <c r="DR35" s="14">
        <f t="shared" si="42"/>
        <v>0</v>
      </c>
      <c r="DS35" s="14">
        <f t="shared" si="43"/>
        <v>0</v>
      </c>
      <c r="DT35" s="14">
        <f t="shared" si="44"/>
        <v>0</v>
      </c>
      <c r="DU35" s="14">
        <f t="shared" si="45"/>
        <v>0</v>
      </c>
      <c r="DV35" s="14">
        <f t="shared" si="46"/>
        <v>0</v>
      </c>
      <c r="DW35" s="14">
        <f t="shared" si="47"/>
        <v>0</v>
      </c>
      <c r="DX35" s="14">
        <f t="shared" si="48"/>
        <v>0</v>
      </c>
      <c r="DY35" s="14">
        <f t="shared" si="49"/>
        <v>0</v>
      </c>
      <c r="DZ35" s="14">
        <f t="shared" si="50"/>
        <v>0</v>
      </c>
      <c r="EA35" s="14">
        <f t="shared" si="51"/>
        <v>0</v>
      </c>
      <c r="EB35" s="14">
        <f t="shared" si="52"/>
        <v>0</v>
      </c>
      <c r="EC35" s="14">
        <f t="shared" si="53"/>
        <v>0</v>
      </c>
      <c r="ED35" s="14">
        <f t="shared" si="54"/>
        <v>0</v>
      </c>
      <c r="EE35" s="14">
        <f t="shared" si="55"/>
        <v>0</v>
      </c>
      <c r="EF35" s="14">
        <f t="shared" si="56"/>
        <v>0</v>
      </c>
      <c r="EG35" s="14">
        <f t="shared" si="57"/>
        <v>0</v>
      </c>
      <c r="EH35" s="14">
        <f t="shared" si="58"/>
        <v>0</v>
      </c>
      <c r="EI35" s="14">
        <f t="shared" si="59"/>
        <v>0</v>
      </c>
      <c r="EJ35" s="14">
        <f t="shared" si="60"/>
        <v>0</v>
      </c>
      <c r="EK35" s="14">
        <f t="shared" si="61"/>
        <v>0</v>
      </c>
      <c r="EL35" s="14">
        <f t="shared" si="62"/>
        <v>0</v>
      </c>
      <c r="EM35" s="14">
        <f t="shared" si="63"/>
        <v>0</v>
      </c>
      <c r="EN35" s="14">
        <f t="shared" si="64"/>
        <v>0</v>
      </c>
      <c r="EO35" s="14">
        <f t="shared" si="65"/>
        <v>0</v>
      </c>
      <c r="EP35" s="14">
        <f t="shared" si="66"/>
        <v>0</v>
      </c>
      <c r="EQ35" s="14">
        <f t="shared" si="67"/>
        <v>0</v>
      </c>
      <c r="ER35" s="14">
        <f t="shared" si="68"/>
        <v>0</v>
      </c>
      <c r="ES35" s="14"/>
      <c r="ET35" s="14" t="str">
        <f t="shared" si="228"/>
        <v>Ноль</v>
      </c>
      <c r="EU35" s="14" t="str">
        <f t="shared" si="70"/>
        <v>Ноль</v>
      </c>
      <c r="EV35" s="14"/>
      <c r="EW35" s="14">
        <f t="shared" si="71"/>
        <v>0</v>
      </c>
      <c r="EX35" s="14" t="e">
        <f>IF(M35=#REF!,IF(L35&lt;#REF!,#REF!,FB35),#REF!)</f>
        <v>#REF!</v>
      </c>
      <c r="EY35" s="14" t="e">
        <f>IF(M35=#REF!,IF(L35&lt;#REF!,0,1))</f>
        <v>#REF!</v>
      </c>
      <c r="EZ35" s="14" t="e">
        <f>IF(AND(EW35&gt;=21,EW35&lt;&gt;0),EW35,IF(M35&lt;#REF!,"СТОП",EX35+EY35))</f>
        <v>#REF!</v>
      </c>
      <c r="FA35" s="14"/>
      <c r="FB35" s="14">
        <v>15</v>
      </c>
      <c r="FC35" s="14">
        <v>16</v>
      </c>
      <c r="FD35" s="14"/>
      <c r="FE35" s="16">
        <f t="shared" si="184"/>
        <v>0</v>
      </c>
      <c r="FF35" s="16">
        <f t="shared" si="185"/>
        <v>0</v>
      </c>
      <c r="FG35" s="16">
        <f t="shared" si="186"/>
        <v>0</v>
      </c>
      <c r="FH35" s="16">
        <f t="shared" si="187"/>
        <v>0</v>
      </c>
      <c r="FI35" s="16">
        <f t="shared" si="188"/>
        <v>0</v>
      </c>
      <c r="FJ35" s="16">
        <f t="shared" si="189"/>
        <v>0</v>
      </c>
      <c r="FK35" s="16">
        <f t="shared" si="190"/>
        <v>0</v>
      </c>
      <c r="FL35" s="16">
        <f t="shared" si="191"/>
        <v>0</v>
      </c>
      <c r="FM35" s="16">
        <f t="shared" si="192"/>
        <v>0</v>
      </c>
      <c r="FN35" s="16">
        <f t="shared" si="193"/>
        <v>0</v>
      </c>
      <c r="FO35" s="16">
        <f t="shared" si="194"/>
        <v>0</v>
      </c>
      <c r="FP35" s="16">
        <f t="shared" si="195"/>
        <v>0</v>
      </c>
      <c r="FQ35" s="16">
        <f t="shared" si="196"/>
        <v>0</v>
      </c>
      <c r="FR35" s="16">
        <f t="shared" si="197"/>
        <v>0</v>
      </c>
      <c r="FS35" s="16">
        <f t="shared" si="198"/>
        <v>0</v>
      </c>
      <c r="FT35" s="16">
        <f t="shared" si="199"/>
        <v>0</v>
      </c>
      <c r="FU35" s="16">
        <f t="shared" si="200"/>
        <v>0</v>
      </c>
      <c r="FV35" s="16">
        <f t="shared" si="201"/>
        <v>0</v>
      </c>
      <c r="FW35" s="16">
        <f t="shared" si="202"/>
        <v>0</v>
      </c>
      <c r="FX35" s="16">
        <f t="shared" si="203"/>
        <v>0</v>
      </c>
      <c r="FY35" s="16">
        <f t="shared" si="204"/>
        <v>0</v>
      </c>
      <c r="FZ35" s="16">
        <f t="shared" si="205"/>
        <v>0</v>
      </c>
      <c r="GA35" s="16">
        <f t="shared" si="72"/>
        <v>0</v>
      </c>
      <c r="GB35" s="16">
        <f t="shared" si="73"/>
        <v>0</v>
      </c>
      <c r="GC35" s="16">
        <f t="shared" si="74"/>
        <v>0</v>
      </c>
      <c r="GD35" s="16">
        <f t="shared" si="75"/>
        <v>0</v>
      </c>
      <c r="GE35" s="16">
        <f t="shared" si="76"/>
        <v>0</v>
      </c>
      <c r="GF35" s="16">
        <f t="shared" si="77"/>
        <v>0</v>
      </c>
      <c r="GG35" s="16">
        <f t="shared" si="78"/>
        <v>0</v>
      </c>
      <c r="GH35" s="16">
        <f t="shared" si="79"/>
        <v>0</v>
      </c>
      <c r="GI35" s="16">
        <f t="shared" si="80"/>
        <v>0</v>
      </c>
      <c r="GJ35" s="16">
        <f t="shared" si="81"/>
        <v>0</v>
      </c>
      <c r="GK35" s="16">
        <f t="shared" si="82"/>
        <v>0</v>
      </c>
      <c r="GL35" s="16">
        <f t="shared" si="83"/>
        <v>0</v>
      </c>
      <c r="GM35" s="16">
        <f t="shared" si="84"/>
        <v>0</v>
      </c>
      <c r="GN35" s="16">
        <f t="shared" si="85"/>
        <v>0</v>
      </c>
      <c r="GO35" s="16">
        <f t="shared" si="86"/>
        <v>0</v>
      </c>
      <c r="GP35" s="16">
        <f t="shared" si="87"/>
        <v>0</v>
      </c>
      <c r="GQ35" s="16">
        <f t="shared" si="88"/>
        <v>0</v>
      </c>
      <c r="GR35" s="16">
        <f t="shared" si="89"/>
        <v>0</v>
      </c>
      <c r="GS35" s="16">
        <f t="shared" si="90"/>
        <v>0</v>
      </c>
      <c r="GT35" s="16">
        <f t="shared" si="91"/>
        <v>0</v>
      </c>
      <c r="GU35" s="16">
        <f t="shared" si="92"/>
        <v>0</v>
      </c>
      <c r="GV35" s="16">
        <f t="shared" si="93"/>
        <v>0</v>
      </c>
      <c r="GW35" s="16">
        <f t="shared" si="94"/>
        <v>0</v>
      </c>
      <c r="GX35" s="16">
        <f t="shared" si="95"/>
        <v>0</v>
      </c>
      <c r="GY35" s="16">
        <f t="shared" si="206"/>
        <v>0</v>
      </c>
      <c r="GZ35" s="16">
        <f t="shared" si="207"/>
        <v>0</v>
      </c>
      <c r="HA35" s="16">
        <f t="shared" si="208"/>
        <v>0</v>
      </c>
      <c r="HB35" s="16">
        <f t="shared" si="209"/>
        <v>0</v>
      </c>
      <c r="HC35" s="16">
        <f t="shared" si="210"/>
        <v>0</v>
      </c>
      <c r="HD35" s="16">
        <f t="shared" si="211"/>
        <v>0</v>
      </c>
      <c r="HE35" s="16">
        <f t="shared" si="212"/>
        <v>0</v>
      </c>
      <c r="HF35" s="16">
        <f t="shared" si="213"/>
        <v>0</v>
      </c>
      <c r="HG35" s="16">
        <f t="shared" si="214"/>
        <v>0</v>
      </c>
      <c r="HH35" s="16">
        <f t="shared" si="215"/>
        <v>0</v>
      </c>
      <c r="HI35" s="16">
        <f t="shared" si="216"/>
        <v>0</v>
      </c>
      <c r="HJ35" s="16">
        <f t="shared" si="217"/>
        <v>0</v>
      </c>
      <c r="HK35" s="16">
        <f t="shared" si="218"/>
        <v>0</v>
      </c>
      <c r="HL35" s="16">
        <f t="shared" si="219"/>
        <v>0</v>
      </c>
      <c r="HM35" s="16">
        <f t="shared" si="220"/>
        <v>0</v>
      </c>
      <c r="HN35" s="16">
        <f t="shared" si="221"/>
        <v>0</v>
      </c>
      <c r="HO35" s="16">
        <f t="shared" si="222"/>
        <v>0</v>
      </c>
      <c r="HP35" s="16">
        <f t="shared" si="223"/>
        <v>0</v>
      </c>
      <c r="HQ35" s="16">
        <f t="shared" si="224"/>
        <v>0</v>
      </c>
      <c r="HR35" s="16">
        <f t="shared" si="225"/>
        <v>0</v>
      </c>
      <c r="HS35" s="16">
        <f t="shared" si="226"/>
        <v>0</v>
      </c>
      <c r="HT35" s="16">
        <f t="shared" si="227"/>
        <v>0</v>
      </c>
      <c r="HU35" s="16">
        <f t="shared" si="96"/>
        <v>0</v>
      </c>
      <c r="HV35" s="16">
        <f t="shared" si="97"/>
        <v>0</v>
      </c>
      <c r="HW35" s="16">
        <f t="shared" si="98"/>
        <v>0</v>
      </c>
      <c r="HX35" s="16">
        <f t="shared" si="99"/>
        <v>0</v>
      </c>
      <c r="HY35" s="16">
        <f t="shared" si="100"/>
        <v>0</v>
      </c>
      <c r="HZ35" s="16">
        <f t="shared" si="101"/>
        <v>0</v>
      </c>
      <c r="IA35" s="16">
        <f t="shared" si="102"/>
        <v>0</v>
      </c>
      <c r="IB35" s="16">
        <f t="shared" si="103"/>
        <v>0</v>
      </c>
      <c r="IC35" s="16">
        <f t="shared" si="104"/>
        <v>0</v>
      </c>
      <c r="ID35" s="16">
        <f t="shared" si="105"/>
        <v>0</v>
      </c>
      <c r="IE35" s="16">
        <f t="shared" si="106"/>
        <v>0</v>
      </c>
      <c r="IF35" s="16">
        <f t="shared" si="107"/>
        <v>0</v>
      </c>
      <c r="IG35" s="16">
        <f t="shared" si="108"/>
        <v>0</v>
      </c>
      <c r="IH35" s="16">
        <f t="shared" si="109"/>
        <v>0</v>
      </c>
      <c r="II35" s="16">
        <f t="shared" si="110"/>
        <v>0</v>
      </c>
      <c r="IJ35" s="16">
        <f t="shared" si="111"/>
        <v>0</v>
      </c>
      <c r="IK35" s="16">
        <f t="shared" si="112"/>
        <v>0</v>
      </c>
      <c r="IL35" s="16">
        <f t="shared" si="113"/>
        <v>0</v>
      </c>
      <c r="IM35" s="16">
        <f t="shared" si="114"/>
        <v>0</v>
      </c>
      <c r="IN35" s="16">
        <f t="shared" si="115"/>
        <v>0</v>
      </c>
      <c r="IO35" s="16">
        <f t="shared" si="116"/>
        <v>0</v>
      </c>
      <c r="IP35" s="16">
        <f t="shared" si="117"/>
        <v>0</v>
      </c>
      <c r="IQ35" s="16">
        <f t="shared" si="118"/>
        <v>0</v>
      </c>
      <c r="IR35" s="16">
        <f t="shared" si="119"/>
        <v>0</v>
      </c>
      <c r="IS35" s="14"/>
      <c r="IT35" s="14"/>
      <c r="IU35" s="14"/>
      <c r="IV35" s="14"/>
    </row>
    <row r="36" spans="1:256" s="17" customFormat="1" ht="70.5">
      <c r="A36" s="79" t="s">
        <v>125</v>
      </c>
      <c r="B36" s="80">
        <v>300</v>
      </c>
      <c r="C36" s="81" t="s">
        <v>25</v>
      </c>
      <c r="D36" s="80" t="s">
        <v>30</v>
      </c>
      <c r="E36" s="83" t="s">
        <v>58</v>
      </c>
      <c r="F36" s="91" t="s">
        <v>59</v>
      </c>
      <c r="G36" s="81" t="s">
        <v>43</v>
      </c>
      <c r="H36" s="110" t="s">
        <v>62</v>
      </c>
      <c r="I36" s="87" t="s">
        <v>1</v>
      </c>
      <c r="J36" s="90">
        <v>0</v>
      </c>
      <c r="K36" s="104" t="s">
        <v>1</v>
      </c>
      <c r="L36" s="113">
        <v>0</v>
      </c>
      <c r="M36" s="87">
        <f t="shared" si="0"/>
        <v>0</v>
      </c>
      <c r="N36" s="13" t="e">
        <f>#REF!+#REF!</f>
        <v>#REF!</v>
      </c>
      <c r="O36" s="14"/>
      <c r="P36" s="15"/>
      <c r="Q36" s="14">
        <f>IF(J37=1,25,0)</f>
        <v>0</v>
      </c>
      <c r="R36" s="14">
        <f>IF(J37=2,22,0)</f>
        <v>0</v>
      </c>
      <c r="S36" s="14">
        <f>IF(J37=3,20,0)</f>
        <v>0</v>
      </c>
      <c r="T36" s="14">
        <f>IF(J37=4,18,0)</f>
        <v>0</v>
      </c>
      <c r="U36" s="14">
        <f>IF(J37=5,16,0)</f>
        <v>0</v>
      </c>
      <c r="V36" s="14">
        <f>IF(J37=6,15,0)</f>
        <v>0</v>
      </c>
      <c r="W36" s="14">
        <f>IF(J37=7,14,0)</f>
        <v>0</v>
      </c>
      <c r="X36" s="14">
        <f>IF(J37=8,13,0)</f>
        <v>0</v>
      </c>
      <c r="Y36" s="14">
        <f>IF(J37=9,12,0)</f>
        <v>0</v>
      </c>
      <c r="Z36" s="14">
        <f>IF(J37=10,11,0)</f>
        <v>0</v>
      </c>
      <c r="AA36" s="14">
        <f>IF(J37=11,10,0)</f>
        <v>0</v>
      </c>
      <c r="AB36" s="14">
        <f>IF(J37=12,9,0)</f>
        <v>0</v>
      </c>
      <c r="AC36" s="14">
        <f>IF(J37=13,8,0)</f>
        <v>0</v>
      </c>
      <c r="AD36" s="14">
        <f>IF(J37=14,7,0)</f>
        <v>0</v>
      </c>
      <c r="AE36" s="14">
        <f>IF(J37=15,6,0)</f>
        <v>0</v>
      </c>
      <c r="AF36" s="14">
        <f>IF(J37=16,5,0)</f>
        <v>0</v>
      </c>
      <c r="AG36" s="14">
        <f>IF(J37=17,4,0)</f>
        <v>0</v>
      </c>
      <c r="AH36" s="14">
        <f>IF(J37=18,3,0)</f>
        <v>0</v>
      </c>
      <c r="AI36" s="14">
        <f>IF(J37=19,2,0)</f>
        <v>0</v>
      </c>
      <c r="AJ36" s="14">
        <f>IF(J37=20,1,0)</f>
        <v>0</v>
      </c>
      <c r="AK36" s="14">
        <f>IF(J37&gt;20,0,0)</f>
        <v>0</v>
      </c>
      <c r="AL36" s="14">
        <f>IF(J37="сх",0,0)</f>
        <v>0</v>
      </c>
      <c r="AM36" s="14">
        <f t="shared" si="1"/>
        <v>0</v>
      </c>
      <c r="AN36" s="14">
        <f>IF(L37=1,25,0)</f>
        <v>0</v>
      </c>
      <c r="AO36" s="14">
        <f>IF(L37=2,22,0)</f>
        <v>0</v>
      </c>
      <c r="AP36" s="14">
        <f>IF(L37=3,20,0)</f>
        <v>0</v>
      </c>
      <c r="AQ36" s="14">
        <f>IF(L37=4,18,0)</f>
        <v>0</v>
      </c>
      <c r="AR36" s="14">
        <f>IF(L37=5,16,0)</f>
        <v>0</v>
      </c>
      <c r="AS36" s="14">
        <f>IF(L37=6,15,0)</f>
        <v>0</v>
      </c>
      <c r="AT36" s="14">
        <f>IF(L37=7,14,0)</f>
        <v>0</v>
      </c>
      <c r="AU36" s="14">
        <f>IF(L37=8,13,0)</f>
        <v>0</v>
      </c>
      <c r="AV36" s="14">
        <f>IF(L37=9,12,0)</f>
        <v>0</v>
      </c>
      <c r="AW36" s="14">
        <f>IF(L37=10,11,0)</f>
        <v>0</v>
      </c>
      <c r="AX36" s="14">
        <f>IF(L37=11,10,0)</f>
        <v>0</v>
      </c>
      <c r="AY36" s="14">
        <f>IF(L37=12,9,0)</f>
        <v>0</v>
      </c>
      <c r="AZ36" s="14">
        <f>IF(L37=13,8,0)</f>
        <v>0</v>
      </c>
      <c r="BA36" s="14">
        <f>IF(L37=14,7,0)</f>
        <v>0</v>
      </c>
      <c r="BB36" s="14">
        <f>IF(L37=15,6,0)</f>
        <v>0</v>
      </c>
      <c r="BC36" s="14">
        <f>IF(L37=16,5,0)</f>
        <v>0</v>
      </c>
      <c r="BD36" s="14">
        <f>IF(L37=17,4,0)</f>
        <v>0</v>
      </c>
      <c r="BE36" s="14">
        <f>IF(L37=18,3,0)</f>
        <v>0</v>
      </c>
      <c r="BF36" s="14">
        <f>IF(L37=19,2,0)</f>
        <v>0</v>
      </c>
      <c r="BG36" s="14">
        <f>IF(L37=20,1,0)</f>
        <v>0</v>
      </c>
      <c r="BH36" s="14">
        <f>IF(L37&gt;20,0,0)</f>
        <v>0</v>
      </c>
      <c r="BI36" s="14">
        <f>IF(L37="сх",0,0)</f>
        <v>0</v>
      </c>
      <c r="BJ36" s="14">
        <f t="shared" si="24"/>
        <v>0</v>
      </c>
      <c r="BK36" s="14">
        <f>IF(J37=1,45,0)</f>
        <v>0</v>
      </c>
      <c r="BL36" s="14">
        <f>IF(J37=2,42,0)</f>
        <v>0</v>
      </c>
      <c r="BM36" s="14">
        <f>IF(J37=3,40,0)</f>
        <v>0</v>
      </c>
      <c r="BN36" s="14">
        <f>IF(J37=4,38,0)</f>
        <v>0</v>
      </c>
      <c r="BO36" s="14">
        <f>IF(J37=5,36,0)</f>
        <v>0</v>
      </c>
      <c r="BP36" s="14">
        <f>IF(J37=6,35,0)</f>
        <v>0</v>
      </c>
      <c r="BQ36" s="14">
        <f>IF(J37=7,34,0)</f>
        <v>0</v>
      </c>
      <c r="BR36" s="14">
        <f>IF(J37=8,33,0)</f>
        <v>0</v>
      </c>
      <c r="BS36" s="14">
        <f>IF(J37=9,32,0)</f>
        <v>0</v>
      </c>
      <c r="BT36" s="14">
        <f>IF(J37=10,31,0)</f>
        <v>0</v>
      </c>
      <c r="BU36" s="14">
        <f>IF(J37=11,30,0)</f>
        <v>0</v>
      </c>
      <c r="BV36" s="14">
        <f>IF(J37=12,29,0)</f>
        <v>0</v>
      </c>
      <c r="BW36" s="14">
        <f>IF(J37=13,28,0)</f>
        <v>0</v>
      </c>
      <c r="BX36" s="14">
        <f>IF(J37=14,27,0)</f>
        <v>0</v>
      </c>
      <c r="BY36" s="14">
        <f>IF(J37=15,26,0)</f>
        <v>0</v>
      </c>
      <c r="BZ36" s="14">
        <f>IF(J37=16,25,0)</f>
        <v>0</v>
      </c>
      <c r="CA36" s="14">
        <f>IF(J37=17,24,0)</f>
        <v>0</v>
      </c>
      <c r="CB36" s="14">
        <f>IF(J37=18,23,0)</f>
        <v>0</v>
      </c>
      <c r="CC36" s="14">
        <f>IF(J37=19,22,0)</f>
        <v>0</v>
      </c>
      <c r="CD36" s="14">
        <f>IF(J37=20,21,0)</f>
        <v>0</v>
      </c>
      <c r="CE36" s="14">
        <f>IF(J37=21,20,0)</f>
        <v>0</v>
      </c>
      <c r="CF36" s="14">
        <f>IF(J37=22,19,0)</f>
        <v>0</v>
      </c>
      <c r="CG36" s="14">
        <f>IF(J37=23,18,0)</f>
        <v>0</v>
      </c>
      <c r="CH36" s="14">
        <f>IF(J37=24,17,0)</f>
        <v>0</v>
      </c>
      <c r="CI36" s="14">
        <f>IF(J37=25,16,0)</f>
        <v>0</v>
      </c>
      <c r="CJ36" s="14">
        <f>IF(J37=26,15,0)</f>
        <v>0</v>
      </c>
      <c r="CK36" s="14">
        <f>IF(J37=27,14,0)</f>
        <v>0</v>
      </c>
      <c r="CL36" s="14">
        <f>IF(J37=28,13,0)</f>
        <v>0</v>
      </c>
      <c r="CM36" s="14">
        <f>IF(J37=29,12,0)</f>
        <v>0</v>
      </c>
      <c r="CN36" s="14">
        <f>IF(J37=30,11,0)</f>
        <v>0</v>
      </c>
      <c r="CO36" s="14">
        <f>IF(J37=31,10,0)</f>
        <v>0</v>
      </c>
      <c r="CP36" s="14">
        <f>IF(J37=32,9,0)</f>
        <v>0</v>
      </c>
      <c r="CQ36" s="14">
        <f>IF(J37=33,8,0)</f>
        <v>0</v>
      </c>
      <c r="CR36" s="14">
        <f>IF(J37=34,7,0)</f>
        <v>0</v>
      </c>
      <c r="CS36" s="14">
        <f>IF(J37=35,6,0)</f>
        <v>0</v>
      </c>
      <c r="CT36" s="14">
        <f>IF(J37=36,5,0)</f>
        <v>0</v>
      </c>
      <c r="CU36" s="14">
        <f>IF(J37=37,4,0)</f>
        <v>0</v>
      </c>
      <c r="CV36" s="14">
        <f>IF(J37=38,3,0)</f>
        <v>0</v>
      </c>
      <c r="CW36" s="14">
        <f>IF(J37=39,2,0)</f>
        <v>0</v>
      </c>
      <c r="CX36" s="14">
        <f>IF(J37=40,1,0)</f>
        <v>0</v>
      </c>
      <c r="CY36" s="14">
        <f>IF(J37&gt;20,0,0)</f>
        <v>0</v>
      </c>
      <c r="CZ36" s="14">
        <f>IF(J37="сх",0,0)</f>
        <v>0</v>
      </c>
      <c r="DA36" s="14">
        <f t="shared" si="25"/>
        <v>0</v>
      </c>
      <c r="DB36" s="14">
        <f>IF(L37=1,45,0)</f>
        <v>0</v>
      </c>
      <c r="DC36" s="14">
        <f>IF(L37=2,42,0)</f>
        <v>0</v>
      </c>
      <c r="DD36" s="14">
        <f>IF(L37=3,40,0)</f>
        <v>0</v>
      </c>
      <c r="DE36" s="14">
        <f>IF(L37=4,38,0)</f>
        <v>0</v>
      </c>
      <c r="DF36" s="14">
        <f>IF(L37=5,36,0)</f>
        <v>0</v>
      </c>
      <c r="DG36" s="14">
        <f>IF(L37=6,35,0)</f>
        <v>0</v>
      </c>
      <c r="DH36" s="14">
        <f>IF(L37=7,34,0)</f>
        <v>0</v>
      </c>
      <c r="DI36" s="14">
        <f>IF(L37=8,33,0)</f>
        <v>0</v>
      </c>
      <c r="DJ36" s="14">
        <f>IF(L37=9,32,0)</f>
        <v>0</v>
      </c>
      <c r="DK36" s="14">
        <f>IF(L37=10,31,0)</f>
        <v>0</v>
      </c>
      <c r="DL36" s="14">
        <f>IF(L37=11,30,0)</f>
        <v>0</v>
      </c>
      <c r="DM36" s="14">
        <f>IF(L37=12,29,0)</f>
        <v>0</v>
      </c>
      <c r="DN36" s="14">
        <f>IF(L37=13,28,0)</f>
        <v>0</v>
      </c>
      <c r="DO36" s="14">
        <f>IF(L37=14,27,0)</f>
        <v>0</v>
      </c>
      <c r="DP36" s="14">
        <f>IF(L37=15,26,0)</f>
        <v>0</v>
      </c>
      <c r="DQ36" s="14">
        <f>IF(L37=16,25,0)</f>
        <v>0</v>
      </c>
      <c r="DR36" s="14">
        <f>IF(L37=17,24,0)</f>
        <v>0</v>
      </c>
      <c r="DS36" s="14">
        <f>IF(L37=18,23,0)</f>
        <v>0</v>
      </c>
      <c r="DT36" s="14">
        <f>IF(L37=19,22,0)</f>
        <v>0</v>
      </c>
      <c r="DU36" s="14">
        <f>IF(L37=20,21,0)</f>
        <v>0</v>
      </c>
      <c r="DV36" s="14">
        <f>IF(L37=21,20,0)</f>
        <v>0</v>
      </c>
      <c r="DW36" s="14">
        <f>IF(L37=22,19,0)</f>
        <v>0</v>
      </c>
      <c r="DX36" s="14">
        <f>IF(L37=23,18,0)</f>
        <v>0</v>
      </c>
      <c r="DY36" s="14">
        <f>IF(L37=24,17,0)</f>
        <v>0</v>
      </c>
      <c r="DZ36" s="14">
        <f>IF(L37=25,16,0)</f>
        <v>0</v>
      </c>
      <c r="EA36" s="14">
        <f>IF(L37=26,15,0)</f>
        <v>0</v>
      </c>
      <c r="EB36" s="14">
        <f>IF(L37=27,14,0)</f>
        <v>0</v>
      </c>
      <c r="EC36" s="14">
        <f>IF(L37=28,13,0)</f>
        <v>0</v>
      </c>
      <c r="ED36" s="14">
        <f>IF(L37=29,12,0)</f>
        <v>0</v>
      </c>
      <c r="EE36" s="14">
        <f>IF(L37=30,11,0)</f>
        <v>0</v>
      </c>
      <c r="EF36" s="14">
        <f>IF(L37=31,10,0)</f>
        <v>0</v>
      </c>
      <c r="EG36" s="14">
        <f>IF(L37=32,9,0)</f>
        <v>0</v>
      </c>
      <c r="EH36" s="14">
        <f>IF(L37=33,8,0)</f>
        <v>0</v>
      </c>
      <c r="EI36" s="14">
        <f>IF(L37=34,7,0)</f>
        <v>0</v>
      </c>
      <c r="EJ36" s="14">
        <f>IF(L37=35,6,0)</f>
        <v>0</v>
      </c>
      <c r="EK36" s="14">
        <f>IF(L37=36,5,0)</f>
        <v>0</v>
      </c>
      <c r="EL36" s="14">
        <f>IF(L37=37,4,0)</f>
        <v>0</v>
      </c>
      <c r="EM36" s="14">
        <f>IF(L37=38,3,0)</f>
        <v>0</v>
      </c>
      <c r="EN36" s="14">
        <f>IF(L37=39,2,0)</f>
        <v>0</v>
      </c>
      <c r="EO36" s="14">
        <f>IF(L37=40,1,0)</f>
        <v>0</v>
      </c>
      <c r="EP36" s="14">
        <f>IF(L37&gt;20,0,0)</f>
        <v>0</v>
      </c>
      <c r="EQ36" s="14">
        <f>IF(L37="сх",0,0)</f>
        <v>0</v>
      </c>
      <c r="ER36" s="14">
        <f t="shared" si="68"/>
        <v>0</v>
      </c>
      <c r="ES36" s="14"/>
      <c r="ET36" s="14" t="str">
        <f>IF(J37="сх","ноль",IF(J37&gt;0,J37,"Ноль"))</f>
        <v>Ноль</v>
      </c>
      <c r="EU36" s="14" t="str">
        <f>IF(L37="сх","ноль",IF(L37&gt;0,L37,"Ноль"))</f>
        <v>Ноль</v>
      </c>
      <c r="EV36" s="14"/>
      <c r="EW36" s="14">
        <f t="shared" si="71"/>
        <v>0</v>
      </c>
      <c r="EX36" s="14" t="e">
        <f>IF(M37=#REF!,IF(L37&lt;#REF!,#REF!,FB36),#REF!)</f>
        <v>#REF!</v>
      </c>
      <c r="EY36" s="14" t="e">
        <f>IF(M37=#REF!,IF(L37&lt;#REF!,0,1))</f>
        <v>#REF!</v>
      </c>
      <c r="EZ36" s="14" t="e">
        <f>IF(AND(EW36&gt;=21,EW36&lt;&gt;0),EW36,IF(M37&lt;#REF!,"СТОП",EX36+EY36))</f>
        <v>#REF!</v>
      </c>
      <c r="FA36" s="14"/>
      <c r="FB36" s="14">
        <v>15</v>
      </c>
      <c r="FC36" s="14">
        <v>16</v>
      </c>
      <c r="FD36" s="14"/>
      <c r="FE36" s="16">
        <f>IF(J37=1,25,0)</f>
        <v>0</v>
      </c>
      <c r="FF36" s="16">
        <f>IF(J37=2,22,0)</f>
        <v>0</v>
      </c>
      <c r="FG36" s="16">
        <f>IF(J37=3,20,0)</f>
        <v>0</v>
      </c>
      <c r="FH36" s="16">
        <f>IF(J37=4,18,0)</f>
        <v>0</v>
      </c>
      <c r="FI36" s="16">
        <f>IF(J37=5,16,0)</f>
        <v>0</v>
      </c>
      <c r="FJ36" s="16">
        <f>IF(J37=6,15,0)</f>
        <v>0</v>
      </c>
      <c r="FK36" s="16">
        <f>IF(J37=7,14,0)</f>
        <v>0</v>
      </c>
      <c r="FL36" s="16">
        <f>IF(J37=8,13,0)</f>
        <v>0</v>
      </c>
      <c r="FM36" s="16">
        <f>IF(J37=9,12,0)</f>
        <v>0</v>
      </c>
      <c r="FN36" s="16">
        <f>IF(J37=10,11,0)</f>
        <v>0</v>
      </c>
      <c r="FO36" s="16">
        <f>IF(J37=11,10,0)</f>
        <v>0</v>
      </c>
      <c r="FP36" s="16">
        <f>IF(J37=12,9,0)</f>
        <v>0</v>
      </c>
      <c r="FQ36" s="16">
        <f>IF(J37=13,8,0)</f>
        <v>0</v>
      </c>
      <c r="FR36" s="16">
        <f>IF(J37=14,7,0)</f>
        <v>0</v>
      </c>
      <c r="FS36" s="16">
        <f>IF(J37=15,6,0)</f>
        <v>0</v>
      </c>
      <c r="FT36" s="16">
        <f>IF(J37=16,5,0)</f>
        <v>0</v>
      </c>
      <c r="FU36" s="16">
        <f>IF(J37=17,4,0)</f>
        <v>0</v>
      </c>
      <c r="FV36" s="16">
        <f>IF(J37=18,3,0)</f>
        <v>0</v>
      </c>
      <c r="FW36" s="16">
        <f>IF(J37=19,2,0)</f>
        <v>0</v>
      </c>
      <c r="FX36" s="16">
        <f>IF(J37=20,1,0)</f>
        <v>0</v>
      </c>
      <c r="FY36" s="16">
        <f>IF(J37&gt;20,0,0)</f>
        <v>0</v>
      </c>
      <c r="FZ36" s="16">
        <f>IF(J37="сх",0,0)</f>
        <v>0</v>
      </c>
      <c r="GA36" s="16">
        <f t="shared" si="72"/>
        <v>0</v>
      </c>
      <c r="GB36" s="16">
        <f>IF(L37=1,25,0)</f>
        <v>0</v>
      </c>
      <c r="GC36" s="16">
        <f>IF(L37=2,22,0)</f>
        <v>0</v>
      </c>
      <c r="GD36" s="16">
        <f>IF(L37=3,20,0)</f>
        <v>0</v>
      </c>
      <c r="GE36" s="16">
        <f>IF(L37=4,18,0)</f>
        <v>0</v>
      </c>
      <c r="GF36" s="16">
        <f>IF(L37=5,16,0)</f>
        <v>0</v>
      </c>
      <c r="GG36" s="16">
        <f>IF(L37=6,15,0)</f>
        <v>0</v>
      </c>
      <c r="GH36" s="16">
        <f>IF(L37=7,14,0)</f>
        <v>0</v>
      </c>
      <c r="GI36" s="16">
        <f>IF(L37=8,13,0)</f>
        <v>0</v>
      </c>
      <c r="GJ36" s="16">
        <f>IF(L37=9,12,0)</f>
        <v>0</v>
      </c>
      <c r="GK36" s="16">
        <f>IF(L37=10,11,0)</f>
        <v>0</v>
      </c>
      <c r="GL36" s="16">
        <f>IF(L37=11,10,0)</f>
        <v>0</v>
      </c>
      <c r="GM36" s="16">
        <f>IF(L37=12,9,0)</f>
        <v>0</v>
      </c>
      <c r="GN36" s="16">
        <f>IF(L37=13,8,0)</f>
        <v>0</v>
      </c>
      <c r="GO36" s="16">
        <f>IF(L37=14,7,0)</f>
        <v>0</v>
      </c>
      <c r="GP36" s="16">
        <f>IF(L37=15,6,0)</f>
        <v>0</v>
      </c>
      <c r="GQ36" s="16">
        <f>IF(L37=16,5,0)</f>
        <v>0</v>
      </c>
      <c r="GR36" s="16">
        <f>IF(L37=17,4,0)</f>
        <v>0</v>
      </c>
      <c r="GS36" s="16">
        <f>IF(L37=18,3,0)</f>
        <v>0</v>
      </c>
      <c r="GT36" s="16">
        <f>IF(L37=19,2,0)</f>
        <v>0</v>
      </c>
      <c r="GU36" s="16">
        <f>IF(L37=20,1,0)</f>
        <v>0</v>
      </c>
      <c r="GV36" s="16">
        <f>IF(L37&gt;20,0,0)</f>
        <v>0</v>
      </c>
      <c r="GW36" s="16">
        <f>IF(L37="сх",0,0)</f>
        <v>0</v>
      </c>
      <c r="GX36" s="16">
        <f t="shared" si="95"/>
        <v>0</v>
      </c>
      <c r="GY36" s="16">
        <f>IF(J37=1,100,0)</f>
        <v>0</v>
      </c>
      <c r="GZ36" s="16">
        <f>IF(J37=2,98,0)</f>
        <v>0</v>
      </c>
      <c r="HA36" s="16">
        <f>IF(J37=3,95,0)</f>
        <v>0</v>
      </c>
      <c r="HB36" s="16">
        <f>IF(J37=4,93,0)</f>
        <v>0</v>
      </c>
      <c r="HC36" s="16">
        <f>IF(J37=5,90,0)</f>
        <v>0</v>
      </c>
      <c r="HD36" s="16">
        <f>IF(J37=6,88,0)</f>
        <v>0</v>
      </c>
      <c r="HE36" s="16">
        <f>IF(J37=7,85,0)</f>
        <v>0</v>
      </c>
      <c r="HF36" s="16">
        <f>IF(J37=8,83,0)</f>
        <v>0</v>
      </c>
      <c r="HG36" s="16">
        <f>IF(J37=9,80,0)</f>
        <v>0</v>
      </c>
      <c r="HH36" s="16">
        <f>IF(J37=10,78,0)</f>
        <v>0</v>
      </c>
      <c r="HI36" s="16">
        <f>IF(J37=11,75,0)</f>
        <v>0</v>
      </c>
      <c r="HJ36" s="16">
        <f>IF(J37=12,73,0)</f>
        <v>0</v>
      </c>
      <c r="HK36" s="16">
        <f>IF(J37=13,70,0)</f>
        <v>0</v>
      </c>
      <c r="HL36" s="16">
        <f>IF(J37=14,68,0)</f>
        <v>0</v>
      </c>
      <c r="HM36" s="16">
        <f>IF(J37=15,65,0)</f>
        <v>0</v>
      </c>
      <c r="HN36" s="16">
        <f>IF(J37=16,63,0)</f>
        <v>0</v>
      </c>
      <c r="HO36" s="16">
        <f>IF(J37=17,60,0)</f>
        <v>0</v>
      </c>
      <c r="HP36" s="16">
        <f>IF(J37=18,58,0)</f>
        <v>0</v>
      </c>
      <c r="HQ36" s="16">
        <f>IF(J37=19,55,0)</f>
        <v>0</v>
      </c>
      <c r="HR36" s="16">
        <f>IF(J37=20,53,0)</f>
        <v>0</v>
      </c>
      <c r="HS36" s="16">
        <f>IF(J37&gt;20,0,0)</f>
        <v>0</v>
      </c>
      <c r="HT36" s="16">
        <f>IF(J37="сх",0,0)</f>
        <v>0</v>
      </c>
      <c r="HU36" s="16">
        <f t="shared" si="96"/>
        <v>0</v>
      </c>
      <c r="HV36" s="16">
        <f>IF(L37=1,100,0)</f>
        <v>0</v>
      </c>
      <c r="HW36" s="16">
        <f>IF(L37=2,98,0)</f>
        <v>0</v>
      </c>
      <c r="HX36" s="16">
        <f>IF(L37=3,95,0)</f>
        <v>0</v>
      </c>
      <c r="HY36" s="16">
        <f>IF(L37=4,93,0)</f>
        <v>0</v>
      </c>
      <c r="HZ36" s="16">
        <f>IF(L37=5,90,0)</f>
        <v>0</v>
      </c>
      <c r="IA36" s="16">
        <f>IF(L37=6,88,0)</f>
        <v>0</v>
      </c>
      <c r="IB36" s="16">
        <f>IF(L37=7,85,0)</f>
        <v>0</v>
      </c>
      <c r="IC36" s="16">
        <f>IF(L37=8,83,0)</f>
        <v>0</v>
      </c>
      <c r="ID36" s="16">
        <f>IF(L37=9,80,0)</f>
        <v>0</v>
      </c>
      <c r="IE36" s="16">
        <f>IF(L37=10,78,0)</f>
        <v>0</v>
      </c>
      <c r="IF36" s="16">
        <f>IF(L37=11,75,0)</f>
        <v>0</v>
      </c>
      <c r="IG36" s="16">
        <f>IF(L37=12,73,0)</f>
        <v>0</v>
      </c>
      <c r="IH36" s="16">
        <f>IF(L37=13,70,0)</f>
        <v>0</v>
      </c>
      <c r="II36" s="16">
        <f>IF(L37=14,68,0)</f>
        <v>0</v>
      </c>
      <c r="IJ36" s="16">
        <f>IF(L37=15,65,0)</f>
        <v>0</v>
      </c>
      <c r="IK36" s="16">
        <f>IF(L37=16,63,0)</f>
        <v>0</v>
      </c>
      <c r="IL36" s="16">
        <f>IF(L37=17,60,0)</f>
        <v>0</v>
      </c>
      <c r="IM36" s="16">
        <f>IF(L37=18,58,0)</f>
        <v>0</v>
      </c>
      <c r="IN36" s="16">
        <f>IF(L37=19,55,0)</f>
        <v>0</v>
      </c>
      <c r="IO36" s="16">
        <f>IF(L37=20,53,0)</f>
        <v>0</v>
      </c>
      <c r="IP36" s="16">
        <f>IF(L37&gt;20,0,0)</f>
        <v>0</v>
      </c>
      <c r="IQ36" s="16">
        <f>IF(L37="сх",0,0)</f>
        <v>0</v>
      </c>
      <c r="IR36" s="16">
        <f t="shared" si="119"/>
        <v>0</v>
      </c>
      <c r="IS36" s="14"/>
      <c r="IT36" s="14"/>
      <c r="IU36" s="14"/>
      <c r="IV36" s="14"/>
    </row>
    <row r="37" spans="1:256" s="17" customFormat="1" ht="70.5">
      <c r="A37" s="79" t="s">
        <v>125</v>
      </c>
      <c r="B37" s="82">
        <v>367</v>
      </c>
      <c r="C37" s="85" t="s">
        <v>89</v>
      </c>
      <c r="D37" s="82" t="s">
        <v>30</v>
      </c>
      <c r="E37" s="109" t="s">
        <v>58</v>
      </c>
      <c r="F37" s="91" t="s">
        <v>88</v>
      </c>
      <c r="G37" s="81" t="s">
        <v>112</v>
      </c>
      <c r="H37" s="79" t="s">
        <v>41</v>
      </c>
      <c r="I37" s="87" t="s">
        <v>1</v>
      </c>
      <c r="J37" s="90">
        <v>0</v>
      </c>
      <c r="K37" s="104" t="s">
        <v>1</v>
      </c>
      <c r="L37" s="113">
        <v>0</v>
      </c>
      <c r="M37" s="87">
        <f t="shared" si="0"/>
        <v>0</v>
      </c>
      <c r="N37" s="13" t="e">
        <f>#REF!+#REF!</f>
        <v>#REF!</v>
      </c>
      <c r="O37" s="14"/>
      <c r="P37" s="15"/>
      <c r="Q37" s="14" t="e">
        <f>IF(#REF!=1,25,0)</f>
        <v>#REF!</v>
      </c>
      <c r="R37" s="14" t="e">
        <f>IF(#REF!=2,22,0)</f>
        <v>#REF!</v>
      </c>
      <c r="S37" s="14" t="e">
        <f>IF(#REF!=3,20,0)</f>
        <v>#REF!</v>
      </c>
      <c r="T37" s="14" t="e">
        <f>IF(#REF!=4,18,0)</f>
        <v>#REF!</v>
      </c>
      <c r="U37" s="14" t="e">
        <f>IF(#REF!=5,16,0)</f>
        <v>#REF!</v>
      </c>
      <c r="V37" s="14" t="e">
        <f>IF(#REF!=6,15,0)</f>
        <v>#REF!</v>
      </c>
      <c r="W37" s="14" t="e">
        <f>IF(#REF!=7,14,0)</f>
        <v>#REF!</v>
      </c>
      <c r="X37" s="14" t="e">
        <f>IF(#REF!=8,13,0)</f>
        <v>#REF!</v>
      </c>
      <c r="Y37" s="14" t="e">
        <f>IF(#REF!=9,12,0)</f>
        <v>#REF!</v>
      </c>
      <c r="Z37" s="14" t="e">
        <f>IF(#REF!=10,11,0)</f>
        <v>#REF!</v>
      </c>
      <c r="AA37" s="14" t="e">
        <f>IF(#REF!=11,10,0)</f>
        <v>#REF!</v>
      </c>
      <c r="AB37" s="14" t="e">
        <f>IF(#REF!=12,9,0)</f>
        <v>#REF!</v>
      </c>
      <c r="AC37" s="14" t="e">
        <f>IF(#REF!=13,8,0)</f>
        <v>#REF!</v>
      </c>
      <c r="AD37" s="14" t="e">
        <f>IF(#REF!=14,7,0)</f>
        <v>#REF!</v>
      </c>
      <c r="AE37" s="14" t="e">
        <f>IF(#REF!=15,6,0)</f>
        <v>#REF!</v>
      </c>
      <c r="AF37" s="14" t="e">
        <f>IF(#REF!=16,5,0)</f>
        <v>#REF!</v>
      </c>
      <c r="AG37" s="14" t="e">
        <f>IF(#REF!=17,4,0)</f>
        <v>#REF!</v>
      </c>
      <c r="AH37" s="14" t="e">
        <f>IF(#REF!=18,3,0)</f>
        <v>#REF!</v>
      </c>
      <c r="AI37" s="14" t="e">
        <f>IF(#REF!=19,2,0)</f>
        <v>#REF!</v>
      </c>
      <c r="AJ37" s="14" t="e">
        <f>IF(#REF!=20,1,0)</f>
        <v>#REF!</v>
      </c>
      <c r="AK37" s="14" t="e">
        <f>IF(#REF!&gt;20,0,0)</f>
        <v>#REF!</v>
      </c>
      <c r="AL37" s="14" t="e">
        <f>IF(#REF!="сх",0,0)</f>
        <v>#REF!</v>
      </c>
      <c r="AM37" s="14" t="e">
        <f t="shared" si="1"/>
        <v>#REF!</v>
      </c>
      <c r="AN37" s="14" t="e">
        <f>IF(#REF!=1,25,0)</f>
        <v>#REF!</v>
      </c>
      <c r="AO37" s="14" t="e">
        <f>IF(#REF!=2,22,0)</f>
        <v>#REF!</v>
      </c>
      <c r="AP37" s="14" t="e">
        <f>IF(#REF!=3,20,0)</f>
        <v>#REF!</v>
      </c>
      <c r="AQ37" s="14" t="e">
        <f>IF(#REF!=4,18,0)</f>
        <v>#REF!</v>
      </c>
      <c r="AR37" s="14" t="e">
        <f>IF(#REF!=5,16,0)</f>
        <v>#REF!</v>
      </c>
      <c r="AS37" s="14" t="e">
        <f>IF(#REF!=6,15,0)</f>
        <v>#REF!</v>
      </c>
      <c r="AT37" s="14" t="e">
        <f>IF(#REF!=7,14,0)</f>
        <v>#REF!</v>
      </c>
      <c r="AU37" s="14" t="e">
        <f>IF(#REF!=8,13,0)</f>
        <v>#REF!</v>
      </c>
      <c r="AV37" s="14" t="e">
        <f>IF(#REF!=9,12,0)</f>
        <v>#REF!</v>
      </c>
      <c r="AW37" s="14" t="e">
        <f>IF(#REF!=10,11,0)</f>
        <v>#REF!</v>
      </c>
      <c r="AX37" s="14" t="e">
        <f>IF(#REF!=11,10,0)</f>
        <v>#REF!</v>
      </c>
      <c r="AY37" s="14" t="e">
        <f>IF(#REF!=12,9,0)</f>
        <v>#REF!</v>
      </c>
      <c r="AZ37" s="14" t="e">
        <f>IF(#REF!=13,8,0)</f>
        <v>#REF!</v>
      </c>
      <c r="BA37" s="14" t="e">
        <f>IF(#REF!=14,7,0)</f>
        <v>#REF!</v>
      </c>
      <c r="BB37" s="14" t="e">
        <f>IF(#REF!=15,6,0)</f>
        <v>#REF!</v>
      </c>
      <c r="BC37" s="14" t="e">
        <f>IF(#REF!=16,5,0)</f>
        <v>#REF!</v>
      </c>
      <c r="BD37" s="14" t="e">
        <f>IF(#REF!=17,4,0)</f>
        <v>#REF!</v>
      </c>
      <c r="BE37" s="14" t="e">
        <f>IF(#REF!=18,3,0)</f>
        <v>#REF!</v>
      </c>
      <c r="BF37" s="14" t="e">
        <f>IF(#REF!=19,2,0)</f>
        <v>#REF!</v>
      </c>
      <c r="BG37" s="14" t="e">
        <f>IF(#REF!=20,1,0)</f>
        <v>#REF!</v>
      </c>
      <c r="BH37" s="14" t="e">
        <f>IF(#REF!&gt;20,0,0)</f>
        <v>#REF!</v>
      </c>
      <c r="BI37" s="14" t="e">
        <f>IF(#REF!="сх",0,0)</f>
        <v>#REF!</v>
      </c>
      <c r="BJ37" s="14" t="e">
        <f t="shared" si="24"/>
        <v>#REF!</v>
      </c>
      <c r="BK37" s="14" t="e">
        <f>IF(#REF!=1,45,0)</f>
        <v>#REF!</v>
      </c>
      <c r="BL37" s="14" t="e">
        <f>IF(#REF!=2,42,0)</f>
        <v>#REF!</v>
      </c>
      <c r="BM37" s="14" t="e">
        <f>IF(#REF!=3,40,0)</f>
        <v>#REF!</v>
      </c>
      <c r="BN37" s="14" t="e">
        <f>IF(#REF!=4,38,0)</f>
        <v>#REF!</v>
      </c>
      <c r="BO37" s="14" t="e">
        <f>IF(#REF!=5,36,0)</f>
        <v>#REF!</v>
      </c>
      <c r="BP37" s="14" t="e">
        <f>IF(#REF!=6,35,0)</f>
        <v>#REF!</v>
      </c>
      <c r="BQ37" s="14" t="e">
        <f>IF(#REF!=7,34,0)</f>
        <v>#REF!</v>
      </c>
      <c r="BR37" s="14" t="e">
        <f>IF(#REF!=8,33,0)</f>
        <v>#REF!</v>
      </c>
      <c r="BS37" s="14" t="e">
        <f>IF(#REF!=9,32,0)</f>
        <v>#REF!</v>
      </c>
      <c r="BT37" s="14" t="e">
        <f>IF(#REF!=10,31,0)</f>
        <v>#REF!</v>
      </c>
      <c r="BU37" s="14" t="e">
        <f>IF(#REF!=11,30,0)</f>
        <v>#REF!</v>
      </c>
      <c r="BV37" s="14" t="e">
        <f>IF(#REF!=12,29,0)</f>
        <v>#REF!</v>
      </c>
      <c r="BW37" s="14" t="e">
        <f>IF(#REF!=13,28,0)</f>
        <v>#REF!</v>
      </c>
      <c r="BX37" s="14" t="e">
        <f>IF(#REF!=14,27,0)</f>
        <v>#REF!</v>
      </c>
      <c r="BY37" s="14" t="e">
        <f>IF(#REF!=15,26,0)</f>
        <v>#REF!</v>
      </c>
      <c r="BZ37" s="14" t="e">
        <f>IF(#REF!=16,25,0)</f>
        <v>#REF!</v>
      </c>
      <c r="CA37" s="14" t="e">
        <f>IF(#REF!=17,24,0)</f>
        <v>#REF!</v>
      </c>
      <c r="CB37" s="14" t="e">
        <f>IF(#REF!=18,23,0)</f>
        <v>#REF!</v>
      </c>
      <c r="CC37" s="14" t="e">
        <f>IF(#REF!=19,22,0)</f>
        <v>#REF!</v>
      </c>
      <c r="CD37" s="14" t="e">
        <f>IF(#REF!=20,21,0)</f>
        <v>#REF!</v>
      </c>
      <c r="CE37" s="14" t="e">
        <f>IF(#REF!=21,20,0)</f>
        <v>#REF!</v>
      </c>
      <c r="CF37" s="14" t="e">
        <f>IF(#REF!=22,19,0)</f>
        <v>#REF!</v>
      </c>
      <c r="CG37" s="14" t="e">
        <f>IF(#REF!=23,18,0)</f>
        <v>#REF!</v>
      </c>
      <c r="CH37" s="14" t="e">
        <f>IF(#REF!=24,17,0)</f>
        <v>#REF!</v>
      </c>
      <c r="CI37" s="14" t="e">
        <f>IF(#REF!=25,16,0)</f>
        <v>#REF!</v>
      </c>
      <c r="CJ37" s="14" t="e">
        <f>IF(#REF!=26,15,0)</f>
        <v>#REF!</v>
      </c>
      <c r="CK37" s="14" t="e">
        <f>IF(#REF!=27,14,0)</f>
        <v>#REF!</v>
      </c>
      <c r="CL37" s="14" t="e">
        <f>IF(#REF!=28,13,0)</f>
        <v>#REF!</v>
      </c>
      <c r="CM37" s="14" t="e">
        <f>IF(#REF!=29,12,0)</f>
        <v>#REF!</v>
      </c>
      <c r="CN37" s="14" t="e">
        <f>IF(#REF!=30,11,0)</f>
        <v>#REF!</v>
      </c>
      <c r="CO37" s="14" t="e">
        <f>IF(#REF!=31,10,0)</f>
        <v>#REF!</v>
      </c>
      <c r="CP37" s="14" t="e">
        <f>IF(#REF!=32,9,0)</f>
        <v>#REF!</v>
      </c>
      <c r="CQ37" s="14" t="e">
        <f>IF(#REF!=33,8,0)</f>
        <v>#REF!</v>
      </c>
      <c r="CR37" s="14" t="e">
        <f>IF(#REF!=34,7,0)</f>
        <v>#REF!</v>
      </c>
      <c r="CS37" s="14" t="e">
        <f>IF(#REF!=35,6,0)</f>
        <v>#REF!</v>
      </c>
      <c r="CT37" s="14" t="e">
        <f>IF(#REF!=36,5,0)</f>
        <v>#REF!</v>
      </c>
      <c r="CU37" s="14" t="e">
        <f>IF(#REF!=37,4,0)</f>
        <v>#REF!</v>
      </c>
      <c r="CV37" s="14" t="e">
        <f>IF(#REF!=38,3,0)</f>
        <v>#REF!</v>
      </c>
      <c r="CW37" s="14" t="e">
        <f>IF(#REF!=39,2,0)</f>
        <v>#REF!</v>
      </c>
      <c r="CX37" s="14" t="e">
        <f>IF(#REF!=40,1,0)</f>
        <v>#REF!</v>
      </c>
      <c r="CY37" s="14" t="e">
        <f>IF(#REF!&gt;20,0,0)</f>
        <v>#REF!</v>
      </c>
      <c r="CZ37" s="14" t="e">
        <f>IF(#REF!="сх",0,0)</f>
        <v>#REF!</v>
      </c>
      <c r="DA37" s="14" t="e">
        <f t="shared" si="25"/>
        <v>#REF!</v>
      </c>
      <c r="DB37" s="14" t="e">
        <f>IF(#REF!=1,45,0)</f>
        <v>#REF!</v>
      </c>
      <c r="DC37" s="14" t="e">
        <f>IF(#REF!=2,42,0)</f>
        <v>#REF!</v>
      </c>
      <c r="DD37" s="14" t="e">
        <f>IF(#REF!=3,40,0)</f>
        <v>#REF!</v>
      </c>
      <c r="DE37" s="14" t="e">
        <f>IF(#REF!=4,38,0)</f>
        <v>#REF!</v>
      </c>
      <c r="DF37" s="14" t="e">
        <f>IF(#REF!=5,36,0)</f>
        <v>#REF!</v>
      </c>
      <c r="DG37" s="14" t="e">
        <f>IF(#REF!=6,35,0)</f>
        <v>#REF!</v>
      </c>
      <c r="DH37" s="14" t="e">
        <f>IF(#REF!=7,34,0)</f>
        <v>#REF!</v>
      </c>
      <c r="DI37" s="14" t="e">
        <f>IF(#REF!=8,33,0)</f>
        <v>#REF!</v>
      </c>
      <c r="DJ37" s="14" t="e">
        <f>IF(#REF!=9,32,0)</f>
        <v>#REF!</v>
      </c>
      <c r="DK37" s="14" t="e">
        <f>IF(#REF!=10,31,0)</f>
        <v>#REF!</v>
      </c>
      <c r="DL37" s="14" t="e">
        <f>IF(#REF!=11,30,0)</f>
        <v>#REF!</v>
      </c>
      <c r="DM37" s="14" t="e">
        <f>IF(#REF!=12,29,0)</f>
        <v>#REF!</v>
      </c>
      <c r="DN37" s="14" t="e">
        <f>IF(#REF!=13,28,0)</f>
        <v>#REF!</v>
      </c>
      <c r="DO37" s="14" t="e">
        <f>IF(#REF!=14,27,0)</f>
        <v>#REF!</v>
      </c>
      <c r="DP37" s="14" t="e">
        <f>IF(#REF!=15,26,0)</f>
        <v>#REF!</v>
      </c>
      <c r="DQ37" s="14" t="e">
        <f>IF(#REF!=16,25,0)</f>
        <v>#REF!</v>
      </c>
      <c r="DR37" s="14" t="e">
        <f>IF(#REF!=17,24,0)</f>
        <v>#REF!</v>
      </c>
      <c r="DS37" s="14" t="e">
        <f>IF(#REF!=18,23,0)</f>
        <v>#REF!</v>
      </c>
      <c r="DT37" s="14" t="e">
        <f>IF(#REF!=19,22,0)</f>
        <v>#REF!</v>
      </c>
      <c r="DU37" s="14" t="e">
        <f>IF(#REF!=20,21,0)</f>
        <v>#REF!</v>
      </c>
      <c r="DV37" s="14" t="e">
        <f>IF(#REF!=21,20,0)</f>
        <v>#REF!</v>
      </c>
      <c r="DW37" s="14" t="e">
        <f>IF(#REF!=22,19,0)</f>
        <v>#REF!</v>
      </c>
      <c r="DX37" s="14" t="e">
        <f>IF(#REF!=23,18,0)</f>
        <v>#REF!</v>
      </c>
      <c r="DY37" s="14" t="e">
        <f>IF(#REF!=24,17,0)</f>
        <v>#REF!</v>
      </c>
      <c r="DZ37" s="14" t="e">
        <f>IF(#REF!=25,16,0)</f>
        <v>#REF!</v>
      </c>
      <c r="EA37" s="14" t="e">
        <f>IF(#REF!=26,15,0)</f>
        <v>#REF!</v>
      </c>
      <c r="EB37" s="14" t="e">
        <f>IF(#REF!=27,14,0)</f>
        <v>#REF!</v>
      </c>
      <c r="EC37" s="14" t="e">
        <f>IF(#REF!=28,13,0)</f>
        <v>#REF!</v>
      </c>
      <c r="ED37" s="14" t="e">
        <f>IF(#REF!=29,12,0)</f>
        <v>#REF!</v>
      </c>
      <c r="EE37" s="14" t="e">
        <f>IF(#REF!=30,11,0)</f>
        <v>#REF!</v>
      </c>
      <c r="EF37" s="14" t="e">
        <f>IF(#REF!=31,10,0)</f>
        <v>#REF!</v>
      </c>
      <c r="EG37" s="14" t="e">
        <f>IF(#REF!=32,9,0)</f>
        <v>#REF!</v>
      </c>
      <c r="EH37" s="14" t="e">
        <f>IF(#REF!=33,8,0)</f>
        <v>#REF!</v>
      </c>
      <c r="EI37" s="14" t="e">
        <f>IF(#REF!=34,7,0)</f>
        <v>#REF!</v>
      </c>
      <c r="EJ37" s="14" t="e">
        <f>IF(#REF!=35,6,0)</f>
        <v>#REF!</v>
      </c>
      <c r="EK37" s="14" t="e">
        <f>IF(#REF!=36,5,0)</f>
        <v>#REF!</v>
      </c>
      <c r="EL37" s="14" t="e">
        <f>IF(#REF!=37,4,0)</f>
        <v>#REF!</v>
      </c>
      <c r="EM37" s="14" t="e">
        <f>IF(#REF!=38,3,0)</f>
        <v>#REF!</v>
      </c>
      <c r="EN37" s="14" t="e">
        <f>IF(#REF!=39,2,0)</f>
        <v>#REF!</v>
      </c>
      <c r="EO37" s="14" t="e">
        <f>IF(#REF!=40,1,0)</f>
        <v>#REF!</v>
      </c>
      <c r="EP37" s="14" t="e">
        <f>IF(#REF!&gt;20,0,0)</f>
        <v>#REF!</v>
      </c>
      <c r="EQ37" s="14" t="e">
        <f>IF(#REF!="сх",0,0)</f>
        <v>#REF!</v>
      </c>
      <c r="ER37" s="14" t="e">
        <f t="shared" si="68"/>
        <v>#REF!</v>
      </c>
      <c r="ES37" s="14"/>
      <c r="ET37" s="14" t="e">
        <f>IF(#REF!="сх","ноль",IF(#REF!&gt;0,#REF!,"Ноль"))</f>
        <v>#REF!</v>
      </c>
      <c r="EU37" s="14" t="e">
        <f>IF(#REF!="сх","ноль",IF(#REF!&gt;0,#REF!,"Ноль"))</f>
        <v>#REF!</v>
      </c>
      <c r="EV37" s="14"/>
      <c r="EW37" s="14" t="e">
        <f t="shared" si="71"/>
        <v>#REF!</v>
      </c>
      <c r="EX37" s="14" t="e">
        <f>IF(#REF!=#REF!,IF(#REF!&lt;#REF!,#REF!,FB37),#REF!)</f>
        <v>#REF!</v>
      </c>
      <c r="EY37" s="14" t="e">
        <f>IF(#REF!=#REF!,IF(#REF!&lt;#REF!,0,1))</f>
        <v>#REF!</v>
      </c>
      <c r="EZ37" s="14" t="e">
        <f>IF(AND(EW37&gt;=21,EW37&lt;&gt;0),EW37,IF(#REF!&lt;#REF!,"СТОП",EX37+EY37))</f>
        <v>#REF!</v>
      </c>
      <c r="FA37" s="14"/>
      <c r="FB37" s="14">
        <v>15</v>
      </c>
      <c r="FC37" s="14">
        <v>16</v>
      </c>
      <c r="FD37" s="14"/>
      <c r="FE37" s="16" t="e">
        <f>IF(#REF!=1,25,0)</f>
        <v>#REF!</v>
      </c>
      <c r="FF37" s="16" t="e">
        <f>IF(#REF!=2,22,0)</f>
        <v>#REF!</v>
      </c>
      <c r="FG37" s="16" t="e">
        <f>IF(#REF!=3,20,0)</f>
        <v>#REF!</v>
      </c>
      <c r="FH37" s="16" t="e">
        <f>IF(#REF!=4,18,0)</f>
        <v>#REF!</v>
      </c>
      <c r="FI37" s="16" t="e">
        <f>IF(#REF!=5,16,0)</f>
        <v>#REF!</v>
      </c>
      <c r="FJ37" s="16" t="e">
        <f>IF(#REF!=6,15,0)</f>
        <v>#REF!</v>
      </c>
      <c r="FK37" s="16" t="e">
        <f>IF(#REF!=7,14,0)</f>
        <v>#REF!</v>
      </c>
      <c r="FL37" s="16" t="e">
        <f>IF(#REF!=8,13,0)</f>
        <v>#REF!</v>
      </c>
      <c r="FM37" s="16" t="e">
        <f>IF(#REF!=9,12,0)</f>
        <v>#REF!</v>
      </c>
      <c r="FN37" s="16" t="e">
        <f>IF(#REF!=10,11,0)</f>
        <v>#REF!</v>
      </c>
      <c r="FO37" s="16" t="e">
        <f>IF(#REF!=11,10,0)</f>
        <v>#REF!</v>
      </c>
      <c r="FP37" s="16" t="e">
        <f>IF(#REF!=12,9,0)</f>
        <v>#REF!</v>
      </c>
      <c r="FQ37" s="16" t="e">
        <f>IF(#REF!=13,8,0)</f>
        <v>#REF!</v>
      </c>
      <c r="FR37" s="16" t="e">
        <f>IF(#REF!=14,7,0)</f>
        <v>#REF!</v>
      </c>
      <c r="FS37" s="16" t="e">
        <f>IF(#REF!=15,6,0)</f>
        <v>#REF!</v>
      </c>
      <c r="FT37" s="16" t="e">
        <f>IF(#REF!=16,5,0)</f>
        <v>#REF!</v>
      </c>
      <c r="FU37" s="16" t="e">
        <f>IF(#REF!=17,4,0)</f>
        <v>#REF!</v>
      </c>
      <c r="FV37" s="16" t="e">
        <f>IF(#REF!=18,3,0)</f>
        <v>#REF!</v>
      </c>
      <c r="FW37" s="16" t="e">
        <f>IF(#REF!=19,2,0)</f>
        <v>#REF!</v>
      </c>
      <c r="FX37" s="16" t="e">
        <f>IF(#REF!=20,1,0)</f>
        <v>#REF!</v>
      </c>
      <c r="FY37" s="16" t="e">
        <f>IF(#REF!&gt;20,0,0)</f>
        <v>#REF!</v>
      </c>
      <c r="FZ37" s="16" t="e">
        <f>IF(#REF!="сх",0,0)</f>
        <v>#REF!</v>
      </c>
      <c r="GA37" s="16" t="e">
        <f t="shared" si="72"/>
        <v>#REF!</v>
      </c>
      <c r="GB37" s="16" t="e">
        <f>IF(#REF!=1,25,0)</f>
        <v>#REF!</v>
      </c>
      <c r="GC37" s="16" t="e">
        <f>IF(#REF!=2,22,0)</f>
        <v>#REF!</v>
      </c>
      <c r="GD37" s="16" t="e">
        <f>IF(#REF!=3,20,0)</f>
        <v>#REF!</v>
      </c>
      <c r="GE37" s="16" t="e">
        <f>IF(#REF!=4,18,0)</f>
        <v>#REF!</v>
      </c>
      <c r="GF37" s="16" t="e">
        <f>IF(#REF!=5,16,0)</f>
        <v>#REF!</v>
      </c>
      <c r="GG37" s="16" t="e">
        <f>IF(#REF!=6,15,0)</f>
        <v>#REF!</v>
      </c>
      <c r="GH37" s="16" t="e">
        <f>IF(#REF!=7,14,0)</f>
        <v>#REF!</v>
      </c>
      <c r="GI37" s="16" t="e">
        <f>IF(#REF!=8,13,0)</f>
        <v>#REF!</v>
      </c>
      <c r="GJ37" s="16" t="e">
        <f>IF(#REF!=9,12,0)</f>
        <v>#REF!</v>
      </c>
      <c r="GK37" s="16" t="e">
        <f>IF(#REF!=10,11,0)</f>
        <v>#REF!</v>
      </c>
      <c r="GL37" s="16" t="e">
        <f>IF(#REF!=11,10,0)</f>
        <v>#REF!</v>
      </c>
      <c r="GM37" s="16" t="e">
        <f>IF(#REF!=12,9,0)</f>
        <v>#REF!</v>
      </c>
      <c r="GN37" s="16" t="e">
        <f>IF(#REF!=13,8,0)</f>
        <v>#REF!</v>
      </c>
      <c r="GO37" s="16" t="e">
        <f>IF(#REF!=14,7,0)</f>
        <v>#REF!</v>
      </c>
      <c r="GP37" s="16" t="e">
        <f>IF(#REF!=15,6,0)</f>
        <v>#REF!</v>
      </c>
      <c r="GQ37" s="16" t="e">
        <f>IF(#REF!=16,5,0)</f>
        <v>#REF!</v>
      </c>
      <c r="GR37" s="16" t="e">
        <f>IF(#REF!=17,4,0)</f>
        <v>#REF!</v>
      </c>
      <c r="GS37" s="16" t="e">
        <f>IF(#REF!=18,3,0)</f>
        <v>#REF!</v>
      </c>
      <c r="GT37" s="16" t="e">
        <f>IF(#REF!=19,2,0)</f>
        <v>#REF!</v>
      </c>
      <c r="GU37" s="16" t="e">
        <f>IF(#REF!=20,1,0)</f>
        <v>#REF!</v>
      </c>
      <c r="GV37" s="16" t="e">
        <f>IF(#REF!&gt;20,0,0)</f>
        <v>#REF!</v>
      </c>
      <c r="GW37" s="16" t="e">
        <f>IF(#REF!="сх",0,0)</f>
        <v>#REF!</v>
      </c>
      <c r="GX37" s="16" t="e">
        <f t="shared" si="95"/>
        <v>#REF!</v>
      </c>
      <c r="GY37" s="16" t="e">
        <f>IF(#REF!=1,100,0)</f>
        <v>#REF!</v>
      </c>
      <c r="GZ37" s="16" t="e">
        <f>IF(#REF!=2,98,0)</f>
        <v>#REF!</v>
      </c>
      <c r="HA37" s="16" t="e">
        <f>IF(#REF!=3,95,0)</f>
        <v>#REF!</v>
      </c>
      <c r="HB37" s="16" t="e">
        <f>IF(#REF!=4,93,0)</f>
        <v>#REF!</v>
      </c>
      <c r="HC37" s="16" t="e">
        <f>IF(#REF!=5,90,0)</f>
        <v>#REF!</v>
      </c>
      <c r="HD37" s="16" t="e">
        <f>IF(#REF!=6,88,0)</f>
        <v>#REF!</v>
      </c>
      <c r="HE37" s="16" t="e">
        <f>IF(#REF!=7,85,0)</f>
        <v>#REF!</v>
      </c>
      <c r="HF37" s="16" t="e">
        <f>IF(#REF!=8,83,0)</f>
        <v>#REF!</v>
      </c>
      <c r="HG37" s="16" t="e">
        <f>IF(#REF!=9,80,0)</f>
        <v>#REF!</v>
      </c>
      <c r="HH37" s="16" t="e">
        <f>IF(#REF!=10,78,0)</f>
        <v>#REF!</v>
      </c>
      <c r="HI37" s="16" t="e">
        <f>IF(#REF!=11,75,0)</f>
        <v>#REF!</v>
      </c>
      <c r="HJ37" s="16" t="e">
        <f>IF(#REF!=12,73,0)</f>
        <v>#REF!</v>
      </c>
      <c r="HK37" s="16" t="e">
        <f>IF(#REF!=13,70,0)</f>
        <v>#REF!</v>
      </c>
      <c r="HL37" s="16" t="e">
        <f>IF(#REF!=14,68,0)</f>
        <v>#REF!</v>
      </c>
      <c r="HM37" s="16" t="e">
        <f>IF(#REF!=15,65,0)</f>
        <v>#REF!</v>
      </c>
      <c r="HN37" s="16" t="e">
        <f>IF(#REF!=16,63,0)</f>
        <v>#REF!</v>
      </c>
      <c r="HO37" s="16" t="e">
        <f>IF(#REF!=17,60,0)</f>
        <v>#REF!</v>
      </c>
      <c r="HP37" s="16" t="e">
        <f>IF(#REF!=18,58,0)</f>
        <v>#REF!</v>
      </c>
      <c r="HQ37" s="16" t="e">
        <f>IF(#REF!=19,55,0)</f>
        <v>#REF!</v>
      </c>
      <c r="HR37" s="16" t="e">
        <f>IF(#REF!=20,53,0)</f>
        <v>#REF!</v>
      </c>
      <c r="HS37" s="16" t="e">
        <f>IF(#REF!&gt;20,0,0)</f>
        <v>#REF!</v>
      </c>
      <c r="HT37" s="16" t="e">
        <f>IF(#REF!="сх",0,0)</f>
        <v>#REF!</v>
      </c>
      <c r="HU37" s="16" t="e">
        <f t="shared" si="96"/>
        <v>#REF!</v>
      </c>
      <c r="HV37" s="16" t="e">
        <f>IF(#REF!=1,100,0)</f>
        <v>#REF!</v>
      </c>
      <c r="HW37" s="16" t="e">
        <f>IF(#REF!=2,98,0)</f>
        <v>#REF!</v>
      </c>
      <c r="HX37" s="16" t="e">
        <f>IF(#REF!=3,95,0)</f>
        <v>#REF!</v>
      </c>
      <c r="HY37" s="16" t="e">
        <f>IF(#REF!=4,93,0)</f>
        <v>#REF!</v>
      </c>
      <c r="HZ37" s="16" t="e">
        <f>IF(#REF!=5,90,0)</f>
        <v>#REF!</v>
      </c>
      <c r="IA37" s="16" t="e">
        <f>IF(#REF!=6,88,0)</f>
        <v>#REF!</v>
      </c>
      <c r="IB37" s="16" t="e">
        <f>IF(#REF!=7,85,0)</f>
        <v>#REF!</v>
      </c>
      <c r="IC37" s="16" t="e">
        <f>IF(#REF!=8,83,0)</f>
        <v>#REF!</v>
      </c>
      <c r="ID37" s="16" t="e">
        <f>IF(#REF!=9,80,0)</f>
        <v>#REF!</v>
      </c>
      <c r="IE37" s="16" t="e">
        <f>IF(#REF!=10,78,0)</f>
        <v>#REF!</v>
      </c>
      <c r="IF37" s="16" t="e">
        <f>IF(#REF!=11,75,0)</f>
        <v>#REF!</v>
      </c>
      <c r="IG37" s="16" t="e">
        <f>IF(#REF!=12,73,0)</f>
        <v>#REF!</v>
      </c>
      <c r="IH37" s="16" t="e">
        <f>IF(#REF!=13,70,0)</f>
        <v>#REF!</v>
      </c>
      <c r="II37" s="16" t="e">
        <f>IF(#REF!=14,68,0)</f>
        <v>#REF!</v>
      </c>
      <c r="IJ37" s="16" t="e">
        <f>IF(#REF!=15,65,0)</f>
        <v>#REF!</v>
      </c>
      <c r="IK37" s="16" t="e">
        <f>IF(#REF!=16,63,0)</f>
        <v>#REF!</v>
      </c>
      <c r="IL37" s="16" t="e">
        <f>IF(#REF!=17,60,0)</f>
        <v>#REF!</v>
      </c>
      <c r="IM37" s="16" t="e">
        <f>IF(#REF!=18,58,0)</f>
        <v>#REF!</v>
      </c>
      <c r="IN37" s="16" t="e">
        <f>IF(#REF!=19,55,0)</f>
        <v>#REF!</v>
      </c>
      <c r="IO37" s="16" t="e">
        <f>IF(#REF!=20,53,0)</f>
        <v>#REF!</v>
      </c>
      <c r="IP37" s="16" t="e">
        <f>IF(#REF!&gt;20,0,0)</f>
        <v>#REF!</v>
      </c>
      <c r="IQ37" s="16" t="e">
        <f>IF(#REF!="сх",0,0)</f>
        <v>#REF!</v>
      </c>
      <c r="IR37" s="16" t="e">
        <f t="shared" si="119"/>
        <v>#REF!</v>
      </c>
      <c r="IS37" s="14"/>
      <c r="IT37" s="14"/>
      <c r="IU37" s="14"/>
      <c r="IV37" s="14"/>
    </row>
    <row r="38" spans="1:256" s="17" customFormat="1" ht="70.5">
      <c r="A38" s="79" t="s">
        <v>125</v>
      </c>
      <c r="B38" s="80">
        <v>450</v>
      </c>
      <c r="C38" s="81" t="s">
        <v>89</v>
      </c>
      <c r="D38" s="82" t="s">
        <v>37</v>
      </c>
      <c r="E38" s="83" t="s">
        <v>84</v>
      </c>
      <c r="F38" s="91" t="s">
        <v>88</v>
      </c>
      <c r="G38" s="81" t="s">
        <v>112</v>
      </c>
      <c r="H38" s="110" t="s">
        <v>62</v>
      </c>
      <c r="I38" s="87" t="s">
        <v>1</v>
      </c>
      <c r="J38" s="90">
        <v>0</v>
      </c>
      <c r="K38" s="104" t="s">
        <v>1</v>
      </c>
      <c r="L38" s="113">
        <v>0</v>
      </c>
      <c r="M38" s="87">
        <f t="shared" si="0"/>
        <v>0</v>
      </c>
      <c r="N38" s="13" t="e">
        <f>#REF!+#REF!</f>
        <v>#REF!</v>
      </c>
      <c r="O38" s="14"/>
      <c r="P38" s="15"/>
      <c r="Q38" s="14">
        <f>IF(J36=1,25,0)</f>
        <v>0</v>
      </c>
      <c r="R38" s="14">
        <f>IF(J36=2,22,0)</f>
        <v>0</v>
      </c>
      <c r="S38" s="14">
        <f>IF(J36=3,20,0)</f>
        <v>0</v>
      </c>
      <c r="T38" s="14">
        <f>IF(J36=4,18,0)</f>
        <v>0</v>
      </c>
      <c r="U38" s="14">
        <f>IF(J36=5,16,0)</f>
        <v>0</v>
      </c>
      <c r="V38" s="14">
        <f>IF(J36=6,15,0)</f>
        <v>0</v>
      </c>
      <c r="W38" s="14">
        <f>IF(J36=7,14,0)</f>
        <v>0</v>
      </c>
      <c r="X38" s="14">
        <f>IF(J36=8,13,0)</f>
        <v>0</v>
      </c>
      <c r="Y38" s="14">
        <f>IF(J36=9,12,0)</f>
        <v>0</v>
      </c>
      <c r="Z38" s="14">
        <f>IF(J36=10,11,0)</f>
        <v>0</v>
      </c>
      <c r="AA38" s="14">
        <f>IF(J36=11,10,0)</f>
        <v>0</v>
      </c>
      <c r="AB38" s="14">
        <f>IF(J36=12,9,0)</f>
        <v>0</v>
      </c>
      <c r="AC38" s="14">
        <f>IF(J36=13,8,0)</f>
        <v>0</v>
      </c>
      <c r="AD38" s="14">
        <f>IF(J36=14,7,0)</f>
        <v>0</v>
      </c>
      <c r="AE38" s="14">
        <f>IF(J36=15,6,0)</f>
        <v>0</v>
      </c>
      <c r="AF38" s="14">
        <f>IF(J36=16,5,0)</f>
        <v>0</v>
      </c>
      <c r="AG38" s="14">
        <f>IF(J36=17,4,0)</f>
        <v>0</v>
      </c>
      <c r="AH38" s="14">
        <f>IF(J36=18,3,0)</f>
        <v>0</v>
      </c>
      <c r="AI38" s="14">
        <f>IF(J36=19,2,0)</f>
        <v>0</v>
      </c>
      <c r="AJ38" s="14">
        <f>IF(J36=20,1,0)</f>
        <v>0</v>
      </c>
      <c r="AK38" s="14">
        <f>IF(J36&gt;20,0,0)</f>
        <v>0</v>
      </c>
      <c r="AL38" s="14">
        <f>IF(J36="сх",0,0)</f>
        <v>0</v>
      </c>
      <c r="AM38" s="14">
        <f t="shared" si="1"/>
        <v>0</v>
      </c>
      <c r="AN38" s="14">
        <f>IF(L36=1,25,0)</f>
        <v>0</v>
      </c>
      <c r="AO38" s="14">
        <f>IF(L36=2,22,0)</f>
        <v>0</v>
      </c>
      <c r="AP38" s="14">
        <f>IF(L36=3,20,0)</f>
        <v>0</v>
      </c>
      <c r="AQ38" s="14">
        <f>IF(L36=4,18,0)</f>
        <v>0</v>
      </c>
      <c r="AR38" s="14">
        <f>IF(L36=5,16,0)</f>
        <v>0</v>
      </c>
      <c r="AS38" s="14">
        <f>IF(L36=6,15,0)</f>
        <v>0</v>
      </c>
      <c r="AT38" s="14">
        <f>IF(L36=7,14,0)</f>
        <v>0</v>
      </c>
      <c r="AU38" s="14">
        <f>IF(L36=8,13,0)</f>
        <v>0</v>
      </c>
      <c r="AV38" s="14">
        <f>IF(L36=9,12,0)</f>
        <v>0</v>
      </c>
      <c r="AW38" s="14">
        <f>IF(L36=10,11,0)</f>
        <v>0</v>
      </c>
      <c r="AX38" s="14">
        <f>IF(L36=11,10,0)</f>
        <v>0</v>
      </c>
      <c r="AY38" s="14">
        <f>IF(L36=12,9,0)</f>
        <v>0</v>
      </c>
      <c r="AZ38" s="14">
        <f>IF(L36=13,8,0)</f>
        <v>0</v>
      </c>
      <c r="BA38" s="14">
        <f>IF(L36=14,7,0)</f>
        <v>0</v>
      </c>
      <c r="BB38" s="14">
        <f>IF(L36=15,6,0)</f>
        <v>0</v>
      </c>
      <c r="BC38" s="14">
        <f>IF(L36=16,5,0)</f>
        <v>0</v>
      </c>
      <c r="BD38" s="14">
        <f>IF(L36=17,4,0)</f>
        <v>0</v>
      </c>
      <c r="BE38" s="14">
        <f>IF(L36=18,3,0)</f>
        <v>0</v>
      </c>
      <c r="BF38" s="14">
        <f>IF(L36=19,2,0)</f>
        <v>0</v>
      </c>
      <c r="BG38" s="14">
        <f>IF(L36=20,1,0)</f>
        <v>0</v>
      </c>
      <c r="BH38" s="14">
        <f>IF(L36&gt;20,0,0)</f>
        <v>0</v>
      </c>
      <c r="BI38" s="14">
        <f>IF(L36="сх",0,0)</f>
        <v>0</v>
      </c>
      <c r="BJ38" s="14">
        <f t="shared" si="24"/>
        <v>0</v>
      </c>
      <c r="BK38" s="14">
        <f>IF(J36=1,45,0)</f>
        <v>0</v>
      </c>
      <c r="BL38" s="14">
        <f>IF(J36=2,42,0)</f>
        <v>0</v>
      </c>
      <c r="BM38" s="14">
        <f>IF(J36=3,40,0)</f>
        <v>0</v>
      </c>
      <c r="BN38" s="14">
        <f>IF(J36=4,38,0)</f>
        <v>0</v>
      </c>
      <c r="BO38" s="14">
        <f>IF(J36=5,36,0)</f>
        <v>0</v>
      </c>
      <c r="BP38" s="14">
        <f>IF(J36=6,35,0)</f>
        <v>0</v>
      </c>
      <c r="BQ38" s="14">
        <f>IF(J36=7,34,0)</f>
        <v>0</v>
      </c>
      <c r="BR38" s="14">
        <f>IF(J36=8,33,0)</f>
        <v>0</v>
      </c>
      <c r="BS38" s="14">
        <f>IF(J36=9,32,0)</f>
        <v>0</v>
      </c>
      <c r="BT38" s="14">
        <f>IF(J36=10,31,0)</f>
        <v>0</v>
      </c>
      <c r="BU38" s="14">
        <f>IF(J36=11,30,0)</f>
        <v>0</v>
      </c>
      <c r="BV38" s="14">
        <f>IF(J36=12,29,0)</f>
        <v>0</v>
      </c>
      <c r="BW38" s="14">
        <f>IF(J36=13,28,0)</f>
        <v>0</v>
      </c>
      <c r="BX38" s="14">
        <f>IF(J36=14,27,0)</f>
        <v>0</v>
      </c>
      <c r="BY38" s="14">
        <f>IF(J36=15,26,0)</f>
        <v>0</v>
      </c>
      <c r="BZ38" s="14">
        <f>IF(J36=16,25,0)</f>
        <v>0</v>
      </c>
      <c r="CA38" s="14">
        <f>IF(J36=17,24,0)</f>
        <v>0</v>
      </c>
      <c r="CB38" s="14">
        <f>IF(J36=18,23,0)</f>
        <v>0</v>
      </c>
      <c r="CC38" s="14">
        <f>IF(J36=19,22,0)</f>
        <v>0</v>
      </c>
      <c r="CD38" s="14">
        <f>IF(J36=20,21,0)</f>
        <v>0</v>
      </c>
      <c r="CE38" s="14">
        <f>IF(J36=21,20,0)</f>
        <v>0</v>
      </c>
      <c r="CF38" s="14">
        <f>IF(J36=22,19,0)</f>
        <v>0</v>
      </c>
      <c r="CG38" s="14">
        <f>IF(J36=23,18,0)</f>
        <v>0</v>
      </c>
      <c r="CH38" s="14">
        <f>IF(J36=24,17,0)</f>
        <v>0</v>
      </c>
      <c r="CI38" s="14">
        <f>IF(J36=25,16,0)</f>
        <v>0</v>
      </c>
      <c r="CJ38" s="14">
        <f>IF(J36=26,15,0)</f>
        <v>0</v>
      </c>
      <c r="CK38" s="14">
        <f>IF(J36=27,14,0)</f>
        <v>0</v>
      </c>
      <c r="CL38" s="14">
        <f>IF(J36=28,13,0)</f>
        <v>0</v>
      </c>
      <c r="CM38" s="14">
        <f>IF(J36=29,12,0)</f>
        <v>0</v>
      </c>
      <c r="CN38" s="14">
        <f>IF(J36=30,11,0)</f>
        <v>0</v>
      </c>
      <c r="CO38" s="14">
        <f>IF(J36=31,10,0)</f>
        <v>0</v>
      </c>
      <c r="CP38" s="14">
        <f>IF(J36=32,9,0)</f>
        <v>0</v>
      </c>
      <c r="CQ38" s="14">
        <f>IF(J36=33,8,0)</f>
        <v>0</v>
      </c>
      <c r="CR38" s="14">
        <f>IF(J36=34,7,0)</f>
        <v>0</v>
      </c>
      <c r="CS38" s="14">
        <f>IF(J36=35,6,0)</f>
        <v>0</v>
      </c>
      <c r="CT38" s="14">
        <f>IF(J36=36,5,0)</f>
        <v>0</v>
      </c>
      <c r="CU38" s="14">
        <f>IF(J36=37,4,0)</f>
        <v>0</v>
      </c>
      <c r="CV38" s="14">
        <f>IF(J36=38,3,0)</f>
        <v>0</v>
      </c>
      <c r="CW38" s="14">
        <f>IF(J36=39,2,0)</f>
        <v>0</v>
      </c>
      <c r="CX38" s="14">
        <f>IF(J36=40,1,0)</f>
        <v>0</v>
      </c>
      <c r="CY38" s="14">
        <f>IF(J36&gt;20,0,0)</f>
        <v>0</v>
      </c>
      <c r="CZ38" s="14">
        <f>IF(J36="сх",0,0)</f>
        <v>0</v>
      </c>
      <c r="DA38" s="14">
        <f t="shared" si="25"/>
        <v>0</v>
      </c>
      <c r="DB38" s="14">
        <f>IF(L36=1,45,0)</f>
        <v>0</v>
      </c>
      <c r="DC38" s="14">
        <f>IF(L36=2,42,0)</f>
        <v>0</v>
      </c>
      <c r="DD38" s="14">
        <f>IF(L36=3,40,0)</f>
        <v>0</v>
      </c>
      <c r="DE38" s="14">
        <f>IF(L36=4,38,0)</f>
        <v>0</v>
      </c>
      <c r="DF38" s="14">
        <f>IF(L36=5,36,0)</f>
        <v>0</v>
      </c>
      <c r="DG38" s="14">
        <f>IF(L36=6,35,0)</f>
        <v>0</v>
      </c>
      <c r="DH38" s="14">
        <f>IF(L36=7,34,0)</f>
        <v>0</v>
      </c>
      <c r="DI38" s="14">
        <f>IF(L36=8,33,0)</f>
        <v>0</v>
      </c>
      <c r="DJ38" s="14">
        <f>IF(L36=9,32,0)</f>
        <v>0</v>
      </c>
      <c r="DK38" s="14">
        <f>IF(L36=10,31,0)</f>
        <v>0</v>
      </c>
      <c r="DL38" s="14">
        <f>IF(L36=11,30,0)</f>
        <v>0</v>
      </c>
      <c r="DM38" s="14">
        <f>IF(L36=12,29,0)</f>
        <v>0</v>
      </c>
      <c r="DN38" s="14">
        <f>IF(L36=13,28,0)</f>
        <v>0</v>
      </c>
      <c r="DO38" s="14">
        <f>IF(L36=14,27,0)</f>
        <v>0</v>
      </c>
      <c r="DP38" s="14">
        <f>IF(L36=15,26,0)</f>
        <v>0</v>
      </c>
      <c r="DQ38" s="14">
        <f>IF(L36=16,25,0)</f>
        <v>0</v>
      </c>
      <c r="DR38" s="14">
        <f>IF(L36=17,24,0)</f>
        <v>0</v>
      </c>
      <c r="DS38" s="14">
        <f>IF(L36=18,23,0)</f>
        <v>0</v>
      </c>
      <c r="DT38" s="14">
        <f>IF(L36=19,22,0)</f>
        <v>0</v>
      </c>
      <c r="DU38" s="14">
        <f>IF(L36=20,21,0)</f>
        <v>0</v>
      </c>
      <c r="DV38" s="14">
        <f>IF(L36=21,20,0)</f>
        <v>0</v>
      </c>
      <c r="DW38" s="14">
        <f>IF(L36=22,19,0)</f>
        <v>0</v>
      </c>
      <c r="DX38" s="14">
        <f>IF(L36=23,18,0)</f>
        <v>0</v>
      </c>
      <c r="DY38" s="14">
        <f>IF(L36=24,17,0)</f>
        <v>0</v>
      </c>
      <c r="DZ38" s="14">
        <f>IF(L36=25,16,0)</f>
        <v>0</v>
      </c>
      <c r="EA38" s="14">
        <f>IF(L36=26,15,0)</f>
        <v>0</v>
      </c>
      <c r="EB38" s="14">
        <f>IF(L36=27,14,0)</f>
        <v>0</v>
      </c>
      <c r="EC38" s="14">
        <f>IF(L36=28,13,0)</f>
        <v>0</v>
      </c>
      <c r="ED38" s="14">
        <f>IF(L36=29,12,0)</f>
        <v>0</v>
      </c>
      <c r="EE38" s="14">
        <f>IF(L36=30,11,0)</f>
        <v>0</v>
      </c>
      <c r="EF38" s="14">
        <f>IF(L36=31,10,0)</f>
        <v>0</v>
      </c>
      <c r="EG38" s="14">
        <f>IF(L36=32,9,0)</f>
        <v>0</v>
      </c>
      <c r="EH38" s="14">
        <f>IF(L36=33,8,0)</f>
        <v>0</v>
      </c>
      <c r="EI38" s="14">
        <f>IF(L36=34,7,0)</f>
        <v>0</v>
      </c>
      <c r="EJ38" s="14">
        <f>IF(L36=35,6,0)</f>
        <v>0</v>
      </c>
      <c r="EK38" s="14">
        <f>IF(L36=36,5,0)</f>
        <v>0</v>
      </c>
      <c r="EL38" s="14">
        <f>IF(L36=37,4,0)</f>
        <v>0</v>
      </c>
      <c r="EM38" s="14">
        <f>IF(L36=38,3,0)</f>
        <v>0</v>
      </c>
      <c r="EN38" s="14">
        <f>IF(L36=39,2,0)</f>
        <v>0</v>
      </c>
      <c r="EO38" s="14">
        <f>IF(L36=40,1,0)</f>
        <v>0</v>
      </c>
      <c r="EP38" s="14">
        <f>IF(L36&gt;20,0,0)</f>
        <v>0</v>
      </c>
      <c r="EQ38" s="14">
        <f>IF(L36="сх",0,0)</f>
        <v>0</v>
      </c>
      <c r="ER38" s="14">
        <f t="shared" si="68"/>
        <v>0</v>
      </c>
      <c r="ES38" s="14"/>
      <c r="ET38" s="14" t="str">
        <f>IF(J36="сх","ноль",IF(J36&gt;0,J36,"Ноль"))</f>
        <v>Ноль</v>
      </c>
      <c r="EU38" s="14" t="str">
        <f>IF(L36="сх","ноль",IF(L36&gt;0,L36,"Ноль"))</f>
        <v>Ноль</v>
      </c>
      <c r="EV38" s="14"/>
      <c r="EW38" s="14">
        <f t="shared" si="71"/>
        <v>0</v>
      </c>
      <c r="EX38" s="14" t="e">
        <f>IF(M36=#REF!,IF(L36&lt;#REF!,#REF!,FB38),#REF!)</f>
        <v>#REF!</v>
      </c>
      <c r="EY38" s="14" t="e">
        <f>IF(M36=#REF!,IF(L36&lt;#REF!,0,1))</f>
        <v>#REF!</v>
      </c>
      <c r="EZ38" s="14" t="e">
        <f>IF(AND(EW38&gt;=21,EW38&lt;&gt;0),EW38,IF(M36&lt;#REF!,"СТОП",EX38+EY38))</f>
        <v>#REF!</v>
      </c>
      <c r="FA38" s="14"/>
      <c r="FB38" s="14">
        <v>15</v>
      </c>
      <c r="FC38" s="14">
        <v>16</v>
      </c>
      <c r="FD38" s="14"/>
      <c r="FE38" s="16">
        <f>IF(J36=1,25,0)</f>
        <v>0</v>
      </c>
      <c r="FF38" s="16">
        <f>IF(J36=2,22,0)</f>
        <v>0</v>
      </c>
      <c r="FG38" s="16">
        <f>IF(J36=3,20,0)</f>
        <v>0</v>
      </c>
      <c r="FH38" s="16">
        <f>IF(J36=4,18,0)</f>
        <v>0</v>
      </c>
      <c r="FI38" s="16">
        <f>IF(J36=5,16,0)</f>
        <v>0</v>
      </c>
      <c r="FJ38" s="16">
        <f>IF(J36=6,15,0)</f>
        <v>0</v>
      </c>
      <c r="FK38" s="16">
        <f>IF(J36=7,14,0)</f>
        <v>0</v>
      </c>
      <c r="FL38" s="16">
        <f>IF(J36=8,13,0)</f>
        <v>0</v>
      </c>
      <c r="FM38" s="16">
        <f>IF(J36=9,12,0)</f>
        <v>0</v>
      </c>
      <c r="FN38" s="16">
        <f>IF(J36=10,11,0)</f>
        <v>0</v>
      </c>
      <c r="FO38" s="16">
        <f>IF(J36=11,10,0)</f>
        <v>0</v>
      </c>
      <c r="FP38" s="16">
        <f>IF(J36=12,9,0)</f>
        <v>0</v>
      </c>
      <c r="FQ38" s="16">
        <f>IF(J36=13,8,0)</f>
        <v>0</v>
      </c>
      <c r="FR38" s="16">
        <f>IF(J36=14,7,0)</f>
        <v>0</v>
      </c>
      <c r="FS38" s="16">
        <f>IF(J36=15,6,0)</f>
        <v>0</v>
      </c>
      <c r="FT38" s="16">
        <f>IF(J36=16,5,0)</f>
        <v>0</v>
      </c>
      <c r="FU38" s="16">
        <f>IF(J36=17,4,0)</f>
        <v>0</v>
      </c>
      <c r="FV38" s="16">
        <f>IF(J36=18,3,0)</f>
        <v>0</v>
      </c>
      <c r="FW38" s="16">
        <f>IF(J36=19,2,0)</f>
        <v>0</v>
      </c>
      <c r="FX38" s="16">
        <f>IF(J36=20,1,0)</f>
        <v>0</v>
      </c>
      <c r="FY38" s="16">
        <f>IF(J36&gt;20,0,0)</f>
        <v>0</v>
      </c>
      <c r="FZ38" s="16">
        <f>IF(J36="сх",0,0)</f>
        <v>0</v>
      </c>
      <c r="GA38" s="16">
        <f t="shared" si="72"/>
        <v>0</v>
      </c>
      <c r="GB38" s="16">
        <f>IF(L36=1,25,0)</f>
        <v>0</v>
      </c>
      <c r="GC38" s="16">
        <f>IF(L36=2,22,0)</f>
        <v>0</v>
      </c>
      <c r="GD38" s="16">
        <f>IF(L36=3,20,0)</f>
        <v>0</v>
      </c>
      <c r="GE38" s="16">
        <f>IF(L36=4,18,0)</f>
        <v>0</v>
      </c>
      <c r="GF38" s="16">
        <f>IF(L36=5,16,0)</f>
        <v>0</v>
      </c>
      <c r="GG38" s="16">
        <f>IF(L36=6,15,0)</f>
        <v>0</v>
      </c>
      <c r="GH38" s="16">
        <f>IF(L36=7,14,0)</f>
        <v>0</v>
      </c>
      <c r="GI38" s="16">
        <f>IF(L36=8,13,0)</f>
        <v>0</v>
      </c>
      <c r="GJ38" s="16">
        <f>IF(L36=9,12,0)</f>
        <v>0</v>
      </c>
      <c r="GK38" s="16">
        <f>IF(L36=10,11,0)</f>
        <v>0</v>
      </c>
      <c r="GL38" s="16">
        <f>IF(L36=11,10,0)</f>
        <v>0</v>
      </c>
      <c r="GM38" s="16">
        <f>IF(L36=12,9,0)</f>
        <v>0</v>
      </c>
      <c r="GN38" s="16">
        <f>IF(L36=13,8,0)</f>
        <v>0</v>
      </c>
      <c r="GO38" s="16">
        <f>IF(L36=14,7,0)</f>
        <v>0</v>
      </c>
      <c r="GP38" s="16">
        <f>IF(L36=15,6,0)</f>
        <v>0</v>
      </c>
      <c r="GQ38" s="16">
        <f>IF(L36=16,5,0)</f>
        <v>0</v>
      </c>
      <c r="GR38" s="16">
        <f>IF(L36=17,4,0)</f>
        <v>0</v>
      </c>
      <c r="GS38" s="16">
        <f>IF(L36=18,3,0)</f>
        <v>0</v>
      </c>
      <c r="GT38" s="16">
        <f>IF(L36=19,2,0)</f>
        <v>0</v>
      </c>
      <c r="GU38" s="16">
        <f>IF(L36=20,1,0)</f>
        <v>0</v>
      </c>
      <c r="GV38" s="16">
        <f>IF(L36&gt;20,0,0)</f>
        <v>0</v>
      </c>
      <c r="GW38" s="16">
        <f>IF(L36="сх",0,0)</f>
        <v>0</v>
      </c>
      <c r="GX38" s="16">
        <f t="shared" si="95"/>
        <v>0</v>
      </c>
      <c r="GY38" s="16">
        <f>IF(J36=1,100,0)</f>
        <v>0</v>
      </c>
      <c r="GZ38" s="16">
        <f>IF(J36=2,98,0)</f>
        <v>0</v>
      </c>
      <c r="HA38" s="16">
        <f>IF(J36=3,95,0)</f>
        <v>0</v>
      </c>
      <c r="HB38" s="16">
        <f>IF(J36=4,93,0)</f>
        <v>0</v>
      </c>
      <c r="HC38" s="16">
        <f>IF(J36=5,90,0)</f>
        <v>0</v>
      </c>
      <c r="HD38" s="16">
        <f>IF(J36=6,88,0)</f>
        <v>0</v>
      </c>
      <c r="HE38" s="16">
        <f>IF(J36=7,85,0)</f>
        <v>0</v>
      </c>
      <c r="HF38" s="16">
        <f>IF(J36=8,83,0)</f>
        <v>0</v>
      </c>
      <c r="HG38" s="16">
        <f>IF(J36=9,80,0)</f>
        <v>0</v>
      </c>
      <c r="HH38" s="16">
        <f>IF(J36=10,78,0)</f>
        <v>0</v>
      </c>
      <c r="HI38" s="16">
        <f>IF(J36=11,75,0)</f>
        <v>0</v>
      </c>
      <c r="HJ38" s="16">
        <f>IF(J36=12,73,0)</f>
        <v>0</v>
      </c>
      <c r="HK38" s="16">
        <f>IF(J36=13,70,0)</f>
        <v>0</v>
      </c>
      <c r="HL38" s="16">
        <f>IF(J36=14,68,0)</f>
        <v>0</v>
      </c>
      <c r="HM38" s="16">
        <f>IF(J36=15,65,0)</f>
        <v>0</v>
      </c>
      <c r="HN38" s="16">
        <f>IF(J36=16,63,0)</f>
        <v>0</v>
      </c>
      <c r="HO38" s="16">
        <f>IF(J36=17,60,0)</f>
        <v>0</v>
      </c>
      <c r="HP38" s="16">
        <f>IF(J36=18,58,0)</f>
        <v>0</v>
      </c>
      <c r="HQ38" s="16">
        <f>IF(J36=19,55,0)</f>
        <v>0</v>
      </c>
      <c r="HR38" s="16">
        <f>IF(J36=20,53,0)</f>
        <v>0</v>
      </c>
      <c r="HS38" s="16">
        <f>IF(J36&gt;20,0,0)</f>
        <v>0</v>
      </c>
      <c r="HT38" s="16">
        <f>IF(J36="сх",0,0)</f>
        <v>0</v>
      </c>
      <c r="HU38" s="16">
        <f t="shared" si="96"/>
        <v>0</v>
      </c>
      <c r="HV38" s="16">
        <f>IF(L36=1,100,0)</f>
        <v>0</v>
      </c>
      <c r="HW38" s="16">
        <f>IF(L36=2,98,0)</f>
        <v>0</v>
      </c>
      <c r="HX38" s="16">
        <f>IF(L36=3,95,0)</f>
        <v>0</v>
      </c>
      <c r="HY38" s="16">
        <f>IF(L36=4,93,0)</f>
        <v>0</v>
      </c>
      <c r="HZ38" s="16">
        <f>IF(L36=5,90,0)</f>
        <v>0</v>
      </c>
      <c r="IA38" s="16">
        <f>IF(L36=6,88,0)</f>
        <v>0</v>
      </c>
      <c r="IB38" s="16">
        <f>IF(L36=7,85,0)</f>
        <v>0</v>
      </c>
      <c r="IC38" s="16">
        <f>IF(L36=8,83,0)</f>
        <v>0</v>
      </c>
      <c r="ID38" s="16">
        <f>IF(L36=9,80,0)</f>
        <v>0</v>
      </c>
      <c r="IE38" s="16">
        <f>IF(L36=10,78,0)</f>
        <v>0</v>
      </c>
      <c r="IF38" s="16">
        <f>IF(L36=11,75,0)</f>
        <v>0</v>
      </c>
      <c r="IG38" s="16">
        <f>IF(L36=12,73,0)</f>
        <v>0</v>
      </c>
      <c r="IH38" s="16">
        <f>IF(L36=13,70,0)</f>
        <v>0</v>
      </c>
      <c r="II38" s="16">
        <f>IF(L36=14,68,0)</f>
        <v>0</v>
      </c>
      <c r="IJ38" s="16">
        <f>IF(L36=15,65,0)</f>
        <v>0</v>
      </c>
      <c r="IK38" s="16">
        <f>IF(L36=16,63,0)</f>
        <v>0</v>
      </c>
      <c r="IL38" s="16">
        <f>IF(L36=17,60,0)</f>
        <v>0</v>
      </c>
      <c r="IM38" s="16">
        <f>IF(L36=18,58,0)</f>
        <v>0</v>
      </c>
      <c r="IN38" s="16">
        <f>IF(L36=19,55,0)</f>
        <v>0</v>
      </c>
      <c r="IO38" s="16">
        <f>IF(L36=20,53,0)</f>
        <v>0</v>
      </c>
      <c r="IP38" s="16">
        <f>IF(L36&gt;20,0,0)</f>
        <v>0</v>
      </c>
      <c r="IQ38" s="16">
        <f>IF(L36="сх",0,0)</f>
        <v>0</v>
      </c>
      <c r="IR38" s="16">
        <f t="shared" si="119"/>
        <v>0</v>
      </c>
      <c r="IS38" s="14"/>
      <c r="IT38" s="14"/>
      <c r="IU38" s="14"/>
      <c r="IV38" s="14"/>
    </row>
    <row r="39" spans="1:256" s="17" customFormat="1" ht="141.75" thickBot="1">
      <c r="A39" s="92" t="s">
        <v>125</v>
      </c>
      <c r="B39" s="93">
        <v>731</v>
      </c>
      <c r="C39" s="94" t="s">
        <v>90</v>
      </c>
      <c r="D39" s="93" t="s">
        <v>37</v>
      </c>
      <c r="E39" s="95" t="s">
        <v>58</v>
      </c>
      <c r="F39" s="96" t="s">
        <v>72</v>
      </c>
      <c r="G39" s="94" t="s">
        <v>42</v>
      </c>
      <c r="H39" s="111" t="s">
        <v>71</v>
      </c>
      <c r="I39" s="99" t="s">
        <v>1</v>
      </c>
      <c r="J39" s="102">
        <v>0</v>
      </c>
      <c r="K39" s="107" t="s">
        <v>1</v>
      </c>
      <c r="L39" s="114">
        <v>0</v>
      </c>
      <c r="M39" s="99">
        <f t="shared" si="0"/>
        <v>0</v>
      </c>
      <c r="N39" s="13" t="e">
        <f>#REF!+#REF!</f>
        <v>#REF!</v>
      </c>
      <c r="O39" s="14"/>
      <c r="P39" s="15"/>
      <c r="Q39" s="14">
        <f>IF(J38=1,25,0)</f>
        <v>0</v>
      </c>
      <c r="R39" s="14">
        <f>IF(J38=2,22,0)</f>
        <v>0</v>
      </c>
      <c r="S39" s="14">
        <f>IF(J38=3,20,0)</f>
        <v>0</v>
      </c>
      <c r="T39" s="14">
        <f>IF(J38=4,18,0)</f>
        <v>0</v>
      </c>
      <c r="U39" s="14">
        <f>IF(J38=5,16,0)</f>
        <v>0</v>
      </c>
      <c r="V39" s="14">
        <f>IF(J38=6,15,0)</f>
        <v>0</v>
      </c>
      <c r="W39" s="14">
        <f>IF(J38=7,14,0)</f>
        <v>0</v>
      </c>
      <c r="X39" s="14">
        <f>IF(J38=8,13,0)</f>
        <v>0</v>
      </c>
      <c r="Y39" s="14">
        <f>IF(J38=9,12,0)</f>
        <v>0</v>
      </c>
      <c r="Z39" s="14">
        <f>IF(J38=10,11,0)</f>
        <v>0</v>
      </c>
      <c r="AA39" s="14">
        <f>IF(J38=11,10,0)</f>
        <v>0</v>
      </c>
      <c r="AB39" s="14">
        <f>IF(J38=12,9,0)</f>
        <v>0</v>
      </c>
      <c r="AC39" s="14">
        <f>IF(J38=13,8,0)</f>
        <v>0</v>
      </c>
      <c r="AD39" s="14">
        <f>IF(J38=14,7,0)</f>
        <v>0</v>
      </c>
      <c r="AE39" s="14">
        <f>IF(J38=15,6,0)</f>
        <v>0</v>
      </c>
      <c r="AF39" s="14">
        <f>IF(J38=16,5,0)</f>
        <v>0</v>
      </c>
      <c r="AG39" s="14">
        <f>IF(J38=17,4,0)</f>
        <v>0</v>
      </c>
      <c r="AH39" s="14">
        <f>IF(J38=18,3,0)</f>
        <v>0</v>
      </c>
      <c r="AI39" s="14">
        <f>IF(J38=19,2,0)</f>
        <v>0</v>
      </c>
      <c r="AJ39" s="14">
        <f>IF(J38=20,1,0)</f>
        <v>0</v>
      </c>
      <c r="AK39" s="14">
        <f>IF(J38&gt;20,0,0)</f>
        <v>0</v>
      </c>
      <c r="AL39" s="14">
        <f>IF(J38="сх",0,0)</f>
        <v>0</v>
      </c>
      <c r="AM39" s="14">
        <f t="shared" si="1"/>
        <v>0</v>
      </c>
      <c r="AN39" s="14">
        <f>IF(L38=1,25,0)</f>
        <v>0</v>
      </c>
      <c r="AO39" s="14">
        <f>IF(L38=2,22,0)</f>
        <v>0</v>
      </c>
      <c r="AP39" s="14">
        <f>IF(L38=3,20,0)</f>
        <v>0</v>
      </c>
      <c r="AQ39" s="14">
        <f>IF(L38=4,18,0)</f>
        <v>0</v>
      </c>
      <c r="AR39" s="14">
        <f>IF(L38=5,16,0)</f>
        <v>0</v>
      </c>
      <c r="AS39" s="14">
        <f>IF(L38=6,15,0)</f>
        <v>0</v>
      </c>
      <c r="AT39" s="14">
        <f>IF(L38=7,14,0)</f>
        <v>0</v>
      </c>
      <c r="AU39" s="14">
        <f>IF(L38=8,13,0)</f>
        <v>0</v>
      </c>
      <c r="AV39" s="14">
        <f>IF(L38=9,12,0)</f>
        <v>0</v>
      </c>
      <c r="AW39" s="14">
        <f>IF(L38=10,11,0)</f>
        <v>0</v>
      </c>
      <c r="AX39" s="14">
        <f>IF(L38=11,10,0)</f>
        <v>0</v>
      </c>
      <c r="AY39" s="14">
        <f>IF(L38=12,9,0)</f>
        <v>0</v>
      </c>
      <c r="AZ39" s="14">
        <f>IF(L38=13,8,0)</f>
        <v>0</v>
      </c>
      <c r="BA39" s="14">
        <f>IF(L38=14,7,0)</f>
        <v>0</v>
      </c>
      <c r="BB39" s="14">
        <f>IF(L38=15,6,0)</f>
        <v>0</v>
      </c>
      <c r="BC39" s="14">
        <f>IF(L38=16,5,0)</f>
        <v>0</v>
      </c>
      <c r="BD39" s="14">
        <f>IF(L38=17,4,0)</f>
        <v>0</v>
      </c>
      <c r="BE39" s="14">
        <f>IF(L38=18,3,0)</f>
        <v>0</v>
      </c>
      <c r="BF39" s="14">
        <f>IF(L38=19,2,0)</f>
        <v>0</v>
      </c>
      <c r="BG39" s="14">
        <f>IF(L38=20,1,0)</f>
        <v>0</v>
      </c>
      <c r="BH39" s="14">
        <f>IF(L38&gt;20,0,0)</f>
        <v>0</v>
      </c>
      <c r="BI39" s="14">
        <f>IF(L38="сх",0,0)</f>
        <v>0</v>
      </c>
      <c r="BJ39" s="14">
        <f t="shared" si="24"/>
        <v>0</v>
      </c>
      <c r="BK39" s="14">
        <f>IF(J38=1,45,0)</f>
        <v>0</v>
      </c>
      <c r="BL39" s="14">
        <f>IF(J38=2,42,0)</f>
        <v>0</v>
      </c>
      <c r="BM39" s="14">
        <f>IF(J38=3,40,0)</f>
        <v>0</v>
      </c>
      <c r="BN39" s="14">
        <f>IF(J38=4,38,0)</f>
        <v>0</v>
      </c>
      <c r="BO39" s="14">
        <f>IF(J38=5,36,0)</f>
        <v>0</v>
      </c>
      <c r="BP39" s="14">
        <f>IF(J38=6,35,0)</f>
        <v>0</v>
      </c>
      <c r="BQ39" s="14">
        <f>IF(J38=7,34,0)</f>
        <v>0</v>
      </c>
      <c r="BR39" s="14">
        <f>IF(J38=8,33,0)</f>
        <v>0</v>
      </c>
      <c r="BS39" s="14">
        <f>IF(J38=9,32,0)</f>
        <v>0</v>
      </c>
      <c r="BT39" s="14">
        <f>IF(J38=10,31,0)</f>
        <v>0</v>
      </c>
      <c r="BU39" s="14">
        <f>IF(J38=11,30,0)</f>
        <v>0</v>
      </c>
      <c r="BV39" s="14">
        <f>IF(J38=12,29,0)</f>
        <v>0</v>
      </c>
      <c r="BW39" s="14">
        <f>IF(J38=13,28,0)</f>
        <v>0</v>
      </c>
      <c r="BX39" s="14">
        <f>IF(J38=14,27,0)</f>
        <v>0</v>
      </c>
      <c r="BY39" s="14">
        <f>IF(J38=15,26,0)</f>
        <v>0</v>
      </c>
      <c r="BZ39" s="14">
        <f>IF(J38=16,25,0)</f>
        <v>0</v>
      </c>
      <c r="CA39" s="14">
        <f>IF(J38=17,24,0)</f>
        <v>0</v>
      </c>
      <c r="CB39" s="14">
        <f>IF(J38=18,23,0)</f>
        <v>0</v>
      </c>
      <c r="CC39" s="14">
        <f>IF(J38=19,22,0)</f>
        <v>0</v>
      </c>
      <c r="CD39" s="14">
        <f>IF(J38=20,21,0)</f>
        <v>0</v>
      </c>
      <c r="CE39" s="14">
        <f>IF(J38=21,20,0)</f>
        <v>0</v>
      </c>
      <c r="CF39" s="14">
        <f>IF(J38=22,19,0)</f>
        <v>0</v>
      </c>
      <c r="CG39" s="14">
        <f>IF(J38=23,18,0)</f>
        <v>0</v>
      </c>
      <c r="CH39" s="14">
        <f>IF(J38=24,17,0)</f>
        <v>0</v>
      </c>
      <c r="CI39" s="14">
        <f>IF(J38=25,16,0)</f>
        <v>0</v>
      </c>
      <c r="CJ39" s="14">
        <f>IF(J38=26,15,0)</f>
        <v>0</v>
      </c>
      <c r="CK39" s="14">
        <f>IF(J38=27,14,0)</f>
        <v>0</v>
      </c>
      <c r="CL39" s="14">
        <f>IF(J38=28,13,0)</f>
        <v>0</v>
      </c>
      <c r="CM39" s="14">
        <f>IF(J38=29,12,0)</f>
        <v>0</v>
      </c>
      <c r="CN39" s="14">
        <f>IF(J38=30,11,0)</f>
        <v>0</v>
      </c>
      <c r="CO39" s="14">
        <f>IF(J38=31,10,0)</f>
        <v>0</v>
      </c>
      <c r="CP39" s="14">
        <f>IF(J38=32,9,0)</f>
        <v>0</v>
      </c>
      <c r="CQ39" s="14">
        <f>IF(J38=33,8,0)</f>
        <v>0</v>
      </c>
      <c r="CR39" s="14">
        <f>IF(J38=34,7,0)</f>
        <v>0</v>
      </c>
      <c r="CS39" s="14">
        <f>IF(J38=35,6,0)</f>
        <v>0</v>
      </c>
      <c r="CT39" s="14">
        <f>IF(J38=36,5,0)</f>
        <v>0</v>
      </c>
      <c r="CU39" s="14">
        <f>IF(J38=37,4,0)</f>
        <v>0</v>
      </c>
      <c r="CV39" s="14">
        <f>IF(J38=38,3,0)</f>
        <v>0</v>
      </c>
      <c r="CW39" s="14">
        <f>IF(J38=39,2,0)</f>
        <v>0</v>
      </c>
      <c r="CX39" s="14">
        <f>IF(J38=40,1,0)</f>
        <v>0</v>
      </c>
      <c r="CY39" s="14">
        <f>IF(J38&gt;20,0,0)</f>
        <v>0</v>
      </c>
      <c r="CZ39" s="14">
        <f>IF(J38="сх",0,0)</f>
        <v>0</v>
      </c>
      <c r="DA39" s="14">
        <f t="shared" si="25"/>
        <v>0</v>
      </c>
      <c r="DB39" s="14">
        <f>IF(L38=1,45,0)</f>
        <v>0</v>
      </c>
      <c r="DC39" s="14">
        <f>IF(L38=2,42,0)</f>
        <v>0</v>
      </c>
      <c r="DD39" s="14">
        <f>IF(L38=3,40,0)</f>
        <v>0</v>
      </c>
      <c r="DE39" s="14">
        <f>IF(L38=4,38,0)</f>
        <v>0</v>
      </c>
      <c r="DF39" s="14">
        <f>IF(L38=5,36,0)</f>
        <v>0</v>
      </c>
      <c r="DG39" s="14">
        <f>IF(L38=6,35,0)</f>
        <v>0</v>
      </c>
      <c r="DH39" s="14">
        <f>IF(L38=7,34,0)</f>
        <v>0</v>
      </c>
      <c r="DI39" s="14">
        <f>IF(L38=8,33,0)</f>
        <v>0</v>
      </c>
      <c r="DJ39" s="14">
        <f>IF(L38=9,32,0)</f>
        <v>0</v>
      </c>
      <c r="DK39" s="14">
        <f>IF(L38=10,31,0)</f>
        <v>0</v>
      </c>
      <c r="DL39" s="14">
        <f>IF(L38=11,30,0)</f>
        <v>0</v>
      </c>
      <c r="DM39" s="14">
        <f>IF(L38=12,29,0)</f>
        <v>0</v>
      </c>
      <c r="DN39" s="14">
        <f>IF(L38=13,28,0)</f>
        <v>0</v>
      </c>
      <c r="DO39" s="14">
        <f>IF(L38=14,27,0)</f>
        <v>0</v>
      </c>
      <c r="DP39" s="14">
        <f>IF(L38=15,26,0)</f>
        <v>0</v>
      </c>
      <c r="DQ39" s="14">
        <f>IF(L38=16,25,0)</f>
        <v>0</v>
      </c>
      <c r="DR39" s="14">
        <f>IF(L38=17,24,0)</f>
        <v>0</v>
      </c>
      <c r="DS39" s="14">
        <f>IF(L38=18,23,0)</f>
        <v>0</v>
      </c>
      <c r="DT39" s="14">
        <f>IF(L38=19,22,0)</f>
        <v>0</v>
      </c>
      <c r="DU39" s="14">
        <f>IF(L38=20,21,0)</f>
        <v>0</v>
      </c>
      <c r="DV39" s="14">
        <f>IF(L38=21,20,0)</f>
        <v>0</v>
      </c>
      <c r="DW39" s="14">
        <f>IF(L38=22,19,0)</f>
        <v>0</v>
      </c>
      <c r="DX39" s="14">
        <f>IF(L38=23,18,0)</f>
        <v>0</v>
      </c>
      <c r="DY39" s="14">
        <f>IF(L38=24,17,0)</f>
        <v>0</v>
      </c>
      <c r="DZ39" s="14">
        <f>IF(L38=25,16,0)</f>
        <v>0</v>
      </c>
      <c r="EA39" s="14">
        <f>IF(L38=26,15,0)</f>
        <v>0</v>
      </c>
      <c r="EB39" s="14">
        <f>IF(L38=27,14,0)</f>
        <v>0</v>
      </c>
      <c r="EC39" s="14">
        <f>IF(L38=28,13,0)</f>
        <v>0</v>
      </c>
      <c r="ED39" s="14">
        <f>IF(L38=29,12,0)</f>
        <v>0</v>
      </c>
      <c r="EE39" s="14">
        <f>IF(L38=30,11,0)</f>
        <v>0</v>
      </c>
      <c r="EF39" s="14">
        <f>IF(L38=31,10,0)</f>
        <v>0</v>
      </c>
      <c r="EG39" s="14">
        <f>IF(L38=32,9,0)</f>
        <v>0</v>
      </c>
      <c r="EH39" s="14">
        <f>IF(L38=33,8,0)</f>
        <v>0</v>
      </c>
      <c r="EI39" s="14">
        <f>IF(L38=34,7,0)</f>
        <v>0</v>
      </c>
      <c r="EJ39" s="14">
        <f>IF(L38=35,6,0)</f>
        <v>0</v>
      </c>
      <c r="EK39" s="14">
        <f>IF(L38=36,5,0)</f>
        <v>0</v>
      </c>
      <c r="EL39" s="14">
        <f>IF(L38=37,4,0)</f>
        <v>0</v>
      </c>
      <c r="EM39" s="14">
        <f>IF(L38=38,3,0)</f>
        <v>0</v>
      </c>
      <c r="EN39" s="14">
        <f>IF(L38=39,2,0)</f>
        <v>0</v>
      </c>
      <c r="EO39" s="14">
        <f>IF(L38=40,1,0)</f>
        <v>0</v>
      </c>
      <c r="EP39" s="14">
        <f>IF(L38&gt;20,0,0)</f>
        <v>0</v>
      </c>
      <c r="EQ39" s="14">
        <f>IF(L38="сх",0,0)</f>
        <v>0</v>
      </c>
      <c r="ER39" s="14">
        <f t="shared" si="68"/>
        <v>0</v>
      </c>
      <c r="ES39" s="14"/>
      <c r="ET39" s="14" t="str">
        <f>IF(J38="сх","ноль",IF(J38&gt;0,J38,"Ноль"))</f>
        <v>Ноль</v>
      </c>
      <c r="EU39" s="14" t="str">
        <f>IF(L38="сх","ноль",IF(L38&gt;0,L38,"Ноль"))</f>
        <v>Ноль</v>
      </c>
      <c r="EV39" s="14"/>
      <c r="EW39" s="14">
        <f t="shared" si="71"/>
        <v>0</v>
      </c>
      <c r="EX39" s="14" t="e">
        <f>IF(M38=#REF!,IF(L38&lt;#REF!,#REF!,FB39),#REF!)</f>
        <v>#REF!</v>
      </c>
      <c r="EY39" s="14" t="e">
        <f>IF(M38=#REF!,IF(L38&lt;#REF!,0,1))</f>
        <v>#REF!</v>
      </c>
      <c r="EZ39" s="14" t="e">
        <f>IF(AND(EW39&gt;=21,EW39&lt;&gt;0),EW39,IF(M38&lt;#REF!,"СТОП",EX39+EY39))</f>
        <v>#REF!</v>
      </c>
      <c r="FA39" s="14"/>
      <c r="FB39" s="14">
        <v>15</v>
      </c>
      <c r="FC39" s="14">
        <v>16</v>
      </c>
      <c r="FD39" s="14"/>
      <c r="FE39" s="16">
        <f>IF(J38=1,25,0)</f>
        <v>0</v>
      </c>
      <c r="FF39" s="16">
        <f>IF(J38=2,22,0)</f>
        <v>0</v>
      </c>
      <c r="FG39" s="16">
        <f>IF(J38=3,20,0)</f>
        <v>0</v>
      </c>
      <c r="FH39" s="16">
        <f>IF(J38=4,18,0)</f>
        <v>0</v>
      </c>
      <c r="FI39" s="16">
        <f>IF(J38=5,16,0)</f>
        <v>0</v>
      </c>
      <c r="FJ39" s="16">
        <f>IF(J38=6,15,0)</f>
        <v>0</v>
      </c>
      <c r="FK39" s="16">
        <f>IF(J38=7,14,0)</f>
        <v>0</v>
      </c>
      <c r="FL39" s="16">
        <f>IF(J38=8,13,0)</f>
        <v>0</v>
      </c>
      <c r="FM39" s="16">
        <f>IF(J38=9,12,0)</f>
        <v>0</v>
      </c>
      <c r="FN39" s="16">
        <f>IF(J38=10,11,0)</f>
        <v>0</v>
      </c>
      <c r="FO39" s="16">
        <f>IF(J38=11,10,0)</f>
        <v>0</v>
      </c>
      <c r="FP39" s="16">
        <f>IF(J38=12,9,0)</f>
        <v>0</v>
      </c>
      <c r="FQ39" s="16">
        <f>IF(J38=13,8,0)</f>
        <v>0</v>
      </c>
      <c r="FR39" s="16">
        <f>IF(J38=14,7,0)</f>
        <v>0</v>
      </c>
      <c r="FS39" s="16">
        <f>IF(J38=15,6,0)</f>
        <v>0</v>
      </c>
      <c r="FT39" s="16">
        <f>IF(J38=16,5,0)</f>
        <v>0</v>
      </c>
      <c r="FU39" s="16">
        <f>IF(J38=17,4,0)</f>
        <v>0</v>
      </c>
      <c r="FV39" s="16">
        <f>IF(J38=18,3,0)</f>
        <v>0</v>
      </c>
      <c r="FW39" s="16">
        <f>IF(J38=19,2,0)</f>
        <v>0</v>
      </c>
      <c r="FX39" s="16">
        <f>IF(J38=20,1,0)</f>
        <v>0</v>
      </c>
      <c r="FY39" s="16">
        <f>IF(J38&gt;20,0,0)</f>
        <v>0</v>
      </c>
      <c r="FZ39" s="16">
        <f>IF(J38="сх",0,0)</f>
        <v>0</v>
      </c>
      <c r="GA39" s="16">
        <f t="shared" si="72"/>
        <v>0</v>
      </c>
      <c r="GB39" s="16">
        <f>IF(L38=1,25,0)</f>
        <v>0</v>
      </c>
      <c r="GC39" s="16">
        <f>IF(L38=2,22,0)</f>
        <v>0</v>
      </c>
      <c r="GD39" s="16">
        <f>IF(L38=3,20,0)</f>
        <v>0</v>
      </c>
      <c r="GE39" s="16">
        <f>IF(L38=4,18,0)</f>
        <v>0</v>
      </c>
      <c r="GF39" s="16">
        <f>IF(L38=5,16,0)</f>
        <v>0</v>
      </c>
      <c r="GG39" s="16">
        <f>IF(L38=6,15,0)</f>
        <v>0</v>
      </c>
      <c r="GH39" s="16">
        <f>IF(L38=7,14,0)</f>
        <v>0</v>
      </c>
      <c r="GI39" s="16">
        <f>IF(L38=8,13,0)</f>
        <v>0</v>
      </c>
      <c r="GJ39" s="16">
        <f>IF(L38=9,12,0)</f>
        <v>0</v>
      </c>
      <c r="GK39" s="16">
        <f>IF(L38=10,11,0)</f>
        <v>0</v>
      </c>
      <c r="GL39" s="16">
        <f>IF(L38=11,10,0)</f>
        <v>0</v>
      </c>
      <c r="GM39" s="16">
        <f>IF(L38=12,9,0)</f>
        <v>0</v>
      </c>
      <c r="GN39" s="16">
        <f>IF(L38=13,8,0)</f>
        <v>0</v>
      </c>
      <c r="GO39" s="16">
        <f>IF(L38=14,7,0)</f>
        <v>0</v>
      </c>
      <c r="GP39" s="16">
        <f>IF(L38=15,6,0)</f>
        <v>0</v>
      </c>
      <c r="GQ39" s="16">
        <f>IF(L38=16,5,0)</f>
        <v>0</v>
      </c>
      <c r="GR39" s="16">
        <f>IF(L38=17,4,0)</f>
        <v>0</v>
      </c>
      <c r="GS39" s="16">
        <f>IF(L38=18,3,0)</f>
        <v>0</v>
      </c>
      <c r="GT39" s="16">
        <f>IF(L38=19,2,0)</f>
        <v>0</v>
      </c>
      <c r="GU39" s="16">
        <f>IF(L38=20,1,0)</f>
        <v>0</v>
      </c>
      <c r="GV39" s="16">
        <f>IF(L38&gt;20,0,0)</f>
        <v>0</v>
      </c>
      <c r="GW39" s="16">
        <f>IF(L38="сх",0,0)</f>
        <v>0</v>
      </c>
      <c r="GX39" s="16">
        <f t="shared" si="95"/>
        <v>0</v>
      </c>
      <c r="GY39" s="16">
        <f>IF(J38=1,100,0)</f>
        <v>0</v>
      </c>
      <c r="GZ39" s="16">
        <f>IF(J38=2,98,0)</f>
        <v>0</v>
      </c>
      <c r="HA39" s="16">
        <f>IF(J38=3,95,0)</f>
        <v>0</v>
      </c>
      <c r="HB39" s="16">
        <f>IF(J38=4,93,0)</f>
        <v>0</v>
      </c>
      <c r="HC39" s="16">
        <f>IF(J38=5,90,0)</f>
        <v>0</v>
      </c>
      <c r="HD39" s="16">
        <f>IF(J38=6,88,0)</f>
        <v>0</v>
      </c>
      <c r="HE39" s="16">
        <f>IF(J38=7,85,0)</f>
        <v>0</v>
      </c>
      <c r="HF39" s="16">
        <f>IF(J38=8,83,0)</f>
        <v>0</v>
      </c>
      <c r="HG39" s="16">
        <f>IF(J38=9,80,0)</f>
        <v>0</v>
      </c>
      <c r="HH39" s="16">
        <f>IF(J38=10,78,0)</f>
        <v>0</v>
      </c>
      <c r="HI39" s="16">
        <f>IF(J38=11,75,0)</f>
        <v>0</v>
      </c>
      <c r="HJ39" s="16">
        <f>IF(J38=12,73,0)</f>
        <v>0</v>
      </c>
      <c r="HK39" s="16">
        <f>IF(J38=13,70,0)</f>
        <v>0</v>
      </c>
      <c r="HL39" s="16">
        <f>IF(J38=14,68,0)</f>
        <v>0</v>
      </c>
      <c r="HM39" s="16">
        <f>IF(J38=15,65,0)</f>
        <v>0</v>
      </c>
      <c r="HN39" s="16">
        <f>IF(J38=16,63,0)</f>
        <v>0</v>
      </c>
      <c r="HO39" s="16">
        <f>IF(J38=17,60,0)</f>
        <v>0</v>
      </c>
      <c r="HP39" s="16">
        <f>IF(J38=18,58,0)</f>
        <v>0</v>
      </c>
      <c r="HQ39" s="16">
        <f>IF(J38=19,55,0)</f>
        <v>0</v>
      </c>
      <c r="HR39" s="16">
        <f>IF(J38=20,53,0)</f>
        <v>0</v>
      </c>
      <c r="HS39" s="16">
        <f>IF(J38&gt;20,0,0)</f>
        <v>0</v>
      </c>
      <c r="HT39" s="16">
        <f>IF(J38="сх",0,0)</f>
        <v>0</v>
      </c>
      <c r="HU39" s="16">
        <f t="shared" si="96"/>
        <v>0</v>
      </c>
      <c r="HV39" s="16">
        <f>IF(L38=1,100,0)</f>
        <v>0</v>
      </c>
      <c r="HW39" s="16">
        <f>IF(L38=2,98,0)</f>
        <v>0</v>
      </c>
      <c r="HX39" s="16">
        <f>IF(L38=3,95,0)</f>
        <v>0</v>
      </c>
      <c r="HY39" s="16">
        <f>IF(L38=4,93,0)</f>
        <v>0</v>
      </c>
      <c r="HZ39" s="16">
        <f>IF(L38=5,90,0)</f>
        <v>0</v>
      </c>
      <c r="IA39" s="16">
        <f>IF(L38=6,88,0)</f>
        <v>0</v>
      </c>
      <c r="IB39" s="16">
        <f>IF(L38=7,85,0)</f>
        <v>0</v>
      </c>
      <c r="IC39" s="16">
        <f>IF(L38=8,83,0)</f>
        <v>0</v>
      </c>
      <c r="ID39" s="16">
        <f>IF(L38=9,80,0)</f>
        <v>0</v>
      </c>
      <c r="IE39" s="16">
        <f>IF(L38=10,78,0)</f>
        <v>0</v>
      </c>
      <c r="IF39" s="16">
        <f>IF(L38=11,75,0)</f>
        <v>0</v>
      </c>
      <c r="IG39" s="16">
        <f>IF(L38=12,73,0)</f>
        <v>0</v>
      </c>
      <c r="IH39" s="16">
        <f>IF(L38=13,70,0)</f>
        <v>0</v>
      </c>
      <c r="II39" s="16">
        <f>IF(L38=14,68,0)</f>
        <v>0</v>
      </c>
      <c r="IJ39" s="16">
        <f>IF(L38=15,65,0)</f>
        <v>0</v>
      </c>
      <c r="IK39" s="16">
        <f>IF(L38=16,63,0)</f>
        <v>0</v>
      </c>
      <c r="IL39" s="16">
        <f>IF(L38=17,60,0)</f>
        <v>0</v>
      </c>
      <c r="IM39" s="16">
        <f>IF(L38=18,58,0)</f>
        <v>0</v>
      </c>
      <c r="IN39" s="16">
        <f>IF(L38=19,55,0)</f>
        <v>0</v>
      </c>
      <c r="IO39" s="16">
        <f>IF(L38=20,53,0)</f>
        <v>0</v>
      </c>
      <c r="IP39" s="16">
        <f>IF(L38&gt;20,0,0)</f>
        <v>0</v>
      </c>
      <c r="IQ39" s="16">
        <f>IF(L38="сх",0,0)</f>
        <v>0</v>
      </c>
      <c r="IR39" s="16">
        <f t="shared" si="119"/>
        <v>0</v>
      </c>
      <c r="IS39" s="14"/>
      <c r="IT39" s="14"/>
      <c r="IU39" s="14"/>
      <c r="IV39" s="14"/>
    </row>
    <row r="40" spans="1:256" ht="9" customHeight="1">
      <c r="A40" s="33"/>
      <c r="B40" s="33"/>
      <c r="C40" s="33"/>
      <c r="D40" s="34"/>
      <c r="E40" s="33"/>
      <c r="F40" s="33"/>
      <c r="G40" s="33"/>
      <c r="H40" s="33"/>
      <c r="I40" s="33"/>
      <c r="J40" s="33"/>
      <c r="K40" s="33"/>
      <c r="L40" s="33"/>
      <c r="M40" s="33"/>
      <c r="N40" s="20"/>
      <c r="O40" s="19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20"/>
      <c r="AS40" s="20"/>
      <c r="AT40" s="20"/>
      <c r="AU40" s="20"/>
      <c r="AV40" s="20"/>
      <c r="AW40" s="20"/>
      <c r="AX40" s="20"/>
      <c r="AY40" s="20"/>
      <c r="AZ40" s="20"/>
      <c r="BA40" s="20"/>
      <c r="BB40" s="20"/>
      <c r="BC40" s="20"/>
      <c r="BD40" s="20"/>
      <c r="BE40" s="20"/>
      <c r="BF40" s="20"/>
      <c r="BG40" s="20"/>
      <c r="BH40" s="20"/>
      <c r="BI40" s="20"/>
      <c r="BJ40" s="20"/>
      <c r="BK40" s="20"/>
      <c r="BL40" s="20"/>
      <c r="BM40" s="20"/>
      <c r="BN40" s="20"/>
      <c r="BO40" s="20"/>
      <c r="BP40" s="20"/>
      <c r="BQ40" s="20"/>
      <c r="BR40" s="20"/>
      <c r="BS40" s="20"/>
      <c r="BT40" s="20"/>
      <c r="BU40" s="20"/>
      <c r="BV40" s="20"/>
      <c r="BW40" s="20"/>
      <c r="BX40" s="20"/>
      <c r="BY40" s="20"/>
      <c r="BZ40" s="20"/>
      <c r="CA40" s="20"/>
      <c r="CB40" s="20"/>
      <c r="CC40" s="20"/>
      <c r="CD40" s="20"/>
      <c r="CE40" s="20"/>
      <c r="CF40" s="20"/>
      <c r="CG40" s="20"/>
      <c r="CH40" s="20"/>
      <c r="CI40" s="20"/>
      <c r="CJ40" s="20"/>
      <c r="CK40" s="20"/>
      <c r="CL40" s="20"/>
      <c r="CM40" s="20"/>
      <c r="CN40" s="20"/>
      <c r="CO40" s="20"/>
      <c r="CP40" s="20"/>
      <c r="CQ40" s="20"/>
      <c r="CR40" s="20"/>
      <c r="CS40" s="20"/>
      <c r="CT40" s="20"/>
      <c r="CU40" s="20"/>
      <c r="CV40" s="20"/>
      <c r="CW40" s="20"/>
      <c r="CX40" s="20"/>
      <c r="CY40" s="20"/>
      <c r="CZ40" s="20"/>
      <c r="DA40" s="20"/>
      <c r="DB40" s="20"/>
      <c r="DC40" s="20"/>
      <c r="DD40" s="20"/>
      <c r="DE40" s="20"/>
      <c r="DF40" s="20"/>
      <c r="DG40" s="20"/>
      <c r="DH40" s="20"/>
      <c r="DI40" s="20"/>
      <c r="DJ40" s="20"/>
      <c r="DK40" s="20"/>
      <c r="DL40" s="20"/>
      <c r="DM40" s="20"/>
      <c r="DN40" s="20"/>
      <c r="DO40" s="20"/>
      <c r="DP40" s="20"/>
      <c r="DQ40" s="20"/>
      <c r="DR40" s="20"/>
      <c r="DS40" s="20"/>
      <c r="DT40" s="20"/>
      <c r="DU40" s="20"/>
      <c r="DV40" s="20"/>
      <c r="DW40" s="20"/>
      <c r="DX40" s="20"/>
      <c r="DY40" s="19"/>
      <c r="DZ40" s="19"/>
      <c r="EA40" s="19"/>
      <c r="EB40" s="20"/>
      <c r="EC40" s="20"/>
      <c r="ED40" s="20"/>
      <c r="EE40" s="20"/>
      <c r="EF40" s="20"/>
      <c r="EG40" s="20"/>
      <c r="EH40" s="20"/>
      <c r="EI40" s="20"/>
      <c r="EJ40" s="20"/>
      <c r="EK40" s="20"/>
      <c r="EL40" s="20"/>
      <c r="EM40" s="20"/>
      <c r="EN40" s="20"/>
      <c r="EO40" s="20"/>
      <c r="EP40" s="20"/>
      <c r="EQ40" s="20"/>
      <c r="ER40" s="20"/>
      <c r="ES40" s="21"/>
      <c r="ET40" s="21"/>
      <c r="EU40" s="21"/>
      <c r="EV40" s="21"/>
      <c r="EW40" s="21"/>
      <c r="EX40" s="20"/>
      <c r="EY40" s="20"/>
      <c r="EZ40" s="20"/>
      <c r="FA40" s="20"/>
      <c r="FB40" s="20"/>
      <c r="FC40" s="20"/>
      <c r="FD40" s="20"/>
      <c r="FE40" s="20"/>
      <c r="FF40" s="20"/>
      <c r="FG40" s="20"/>
      <c r="FH40" s="20"/>
      <c r="FI40" s="20"/>
      <c r="FJ40" s="20"/>
      <c r="FK40" s="20"/>
      <c r="FL40" s="20"/>
      <c r="FM40" s="20"/>
      <c r="FN40" s="20"/>
      <c r="FO40" s="20"/>
      <c r="FP40" s="20"/>
      <c r="FQ40" s="20"/>
      <c r="FR40" s="20"/>
      <c r="FS40" s="20"/>
      <c r="FT40" s="20"/>
      <c r="FU40" s="20"/>
      <c r="FV40" s="20"/>
      <c r="FW40" s="20"/>
      <c r="FX40" s="20"/>
      <c r="FY40" s="20"/>
      <c r="FZ40" s="20"/>
      <c r="GA40" s="20"/>
      <c r="GB40" s="20"/>
      <c r="GC40" s="20"/>
      <c r="GD40" s="20"/>
      <c r="GE40" s="20"/>
      <c r="GF40" s="20"/>
      <c r="GG40" s="20"/>
      <c r="GH40" s="20"/>
      <c r="GI40" s="20"/>
      <c r="GJ40" s="20"/>
      <c r="GK40" s="20"/>
      <c r="GL40" s="20"/>
      <c r="GM40" s="20"/>
      <c r="GN40" s="20"/>
      <c r="GO40" s="20"/>
      <c r="GP40" s="20"/>
      <c r="GQ40" s="20"/>
      <c r="GR40" s="20"/>
      <c r="GS40" s="20"/>
      <c r="GT40" s="20"/>
      <c r="GU40" s="20"/>
      <c r="GV40" s="20"/>
      <c r="GW40" s="20"/>
      <c r="GX40" s="20"/>
      <c r="GY40" s="20"/>
      <c r="GZ40" s="20"/>
      <c r="HA40" s="20"/>
      <c r="HB40" s="20"/>
      <c r="HC40" s="20"/>
      <c r="HD40" s="20"/>
      <c r="HE40" s="20"/>
      <c r="HF40" s="20"/>
      <c r="HG40" s="20"/>
      <c r="HH40" s="20"/>
      <c r="HI40" s="20"/>
      <c r="HJ40" s="20"/>
      <c r="HK40" s="20"/>
      <c r="HL40" s="20"/>
      <c r="HM40" s="20"/>
      <c r="HN40" s="20"/>
      <c r="HO40" s="20"/>
      <c r="HP40" s="20"/>
      <c r="HQ40" s="20"/>
      <c r="HR40" s="20"/>
      <c r="HS40" s="20"/>
      <c r="HT40" s="20"/>
      <c r="HU40" s="20"/>
      <c r="HV40" s="20"/>
      <c r="HW40" s="20"/>
      <c r="HX40" s="20"/>
      <c r="HY40" s="20"/>
      <c r="HZ40" s="20"/>
      <c r="IA40" s="20"/>
      <c r="IB40" s="20"/>
      <c r="IC40" s="20"/>
      <c r="ID40" s="20"/>
      <c r="IE40" s="20"/>
      <c r="IF40" s="20"/>
      <c r="IG40" s="20"/>
      <c r="IH40" s="20"/>
      <c r="II40" s="20"/>
      <c r="IJ40" s="20"/>
      <c r="IK40" s="20"/>
      <c r="IL40" s="20"/>
      <c r="IM40" s="20"/>
      <c r="IN40" s="20"/>
      <c r="IO40" s="20"/>
      <c r="IP40" s="20"/>
      <c r="IQ40" s="20"/>
      <c r="IR40" s="20"/>
      <c r="IS40" s="20"/>
      <c r="IT40" s="20"/>
      <c r="IU40" s="20"/>
      <c r="IV40" s="20"/>
    </row>
    <row r="41" spans="1:256" s="116" customFormat="1" ht="70.5">
      <c r="A41" s="115" t="s">
        <v>50</v>
      </c>
      <c r="B41" s="115"/>
      <c r="C41" s="115"/>
      <c r="D41" s="115"/>
      <c r="E41" s="115"/>
      <c r="F41" s="115"/>
      <c r="G41" s="115"/>
      <c r="H41" s="115"/>
      <c r="I41" s="115"/>
      <c r="J41" s="115"/>
      <c r="L41" s="117"/>
      <c r="DV41" s="117"/>
      <c r="DW41" s="117"/>
      <c r="DX41" s="117"/>
      <c r="EP41" s="118"/>
      <c r="EQ41" s="118"/>
      <c r="ER41" s="118"/>
      <c r="ES41" s="118"/>
      <c r="ET41" s="118"/>
    </row>
    <row r="42" spans="1:256" s="116" customFormat="1" ht="70.5">
      <c r="A42" s="115" t="s">
        <v>56</v>
      </c>
      <c r="B42" s="115"/>
      <c r="C42" s="115"/>
      <c r="D42" s="115"/>
      <c r="E42" s="115"/>
      <c r="F42" s="115"/>
      <c r="G42" s="115"/>
      <c r="H42" s="115"/>
      <c r="I42" s="115"/>
      <c r="J42" s="115"/>
      <c r="L42" s="117"/>
      <c r="DV42" s="117"/>
      <c r="DW42" s="117"/>
      <c r="DX42" s="117"/>
      <c r="EP42" s="118"/>
      <c r="EQ42" s="118"/>
      <c r="ER42" s="118"/>
      <c r="ES42" s="118"/>
      <c r="ET42" s="118"/>
    </row>
    <row r="43" spans="1:256" s="116" customFormat="1" ht="70.5">
      <c r="A43" s="115"/>
      <c r="B43" s="115"/>
      <c r="C43" s="115"/>
      <c r="D43" s="115"/>
      <c r="E43" s="115"/>
      <c r="F43" s="115"/>
      <c r="G43" s="115"/>
      <c r="H43" s="115"/>
      <c r="I43" s="115"/>
      <c r="J43" s="115"/>
      <c r="L43" s="117"/>
      <c r="DV43" s="117"/>
      <c r="DW43" s="117"/>
      <c r="DX43" s="117"/>
      <c r="EP43" s="118"/>
      <c r="EQ43" s="118"/>
      <c r="ER43" s="118"/>
      <c r="ES43" s="118"/>
      <c r="ET43" s="118"/>
    </row>
    <row r="44" spans="1:256" s="116" customFormat="1" ht="70.5">
      <c r="A44" s="115" t="s">
        <v>51</v>
      </c>
      <c r="B44" s="115"/>
      <c r="C44" s="115"/>
      <c r="D44" s="115"/>
      <c r="E44" s="115"/>
      <c r="F44" s="115"/>
      <c r="G44" s="115"/>
      <c r="H44" s="115"/>
      <c r="I44" s="115"/>
      <c r="J44" s="115"/>
      <c r="L44" s="117"/>
      <c r="DV44" s="117"/>
      <c r="DW44" s="117"/>
      <c r="DX44" s="117"/>
      <c r="EP44" s="118"/>
      <c r="EQ44" s="118"/>
      <c r="ER44" s="118"/>
      <c r="ES44" s="118"/>
      <c r="ET44" s="118"/>
    </row>
    <row r="45" spans="1:256" s="116" customFormat="1" ht="70.5">
      <c r="A45" s="119" t="s">
        <v>52</v>
      </c>
      <c r="B45" s="119"/>
      <c r="C45" s="119"/>
      <c r="D45" s="119"/>
      <c r="E45" s="119"/>
      <c r="F45" s="119"/>
      <c r="G45" s="119"/>
      <c r="H45" s="119"/>
      <c r="I45" s="119"/>
      <c r="J45" s="119"/>
      <c r="L45" s="117"/>
      <c r="DV45" s="117"/>
      <c r="DW45" s="117"/>
      <c r="DX45" s="117"/>
      <c r="EP45" s="118"/>
      <c r="EQ45" s="118"/>
      <c r="ER45" s="118"/>
      <c r="ES45" s="118"/>
      <c r="ET45" s="118"/>
    </row>
    <row r="46" spans="1:256" s="41" customFormat="1" ht="25.5" customHeight="1">
      <c r="A46" s="40"/>
      <c r="B46" s="40"/>
      <c r="C46" s="40"/>
      <c r="D46" s="40"/>
      <c r="E46" s="40"/>
      <c r="F46" s="40"/>
      <c r="G46" s="40"/>
      <c r="H46" s="40"/>
      <c r="I46" s="40"/>
      <c r="J46" s="40"/>
      <c r="L46" s="42"/>
      <c r="DV46" s="42"/>
      <c r="DW46" s="42"/>
      <c r="DX46" s="42"/>
      <c r="EP46" s="43"/>
      <c r="EQ46" s="43"/>
      <c r="ER46" s="43"/>
      <c r="ES46" s="43"/>
      <c r="ET46" s="43"/>
    </row>
    <row r="47" spans="1:256">
      <c r="A47" s="35"/>
      <c r="B47" s="35"/>
      <c r="C47" s="35"/>
      <c r="D47" s="36"/>
      <c r="E47" s="35"/>
      <c r="F47" s="35"/>
      <c r="G47" s="35"/>
      <c r="H47" s="35"/>
      <c r="I47" s="35"/>
      <c r="J47" s="35"/>
      <c r="K47" s="35"/>
      <c r="L47" s="35"/>
      <c r="M47" s="35"/>
      <c r="N47" s="20"/>
      <c r="O47" s="19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20"/>
      <c r="AL47" s="20"/>
      <c r="AM47" s="20"/>
      <c r="AN47" s="20"/>
      <c r="AO47" s="20"/>
      <c r="AP47" s="20"/>
      <c r="AQ47" s="20"/>
      <c r="AR47" s="20"/>
      <c r="AS47" s="20"/>
      <c r="AT47" s="20"/>
      <c r="AU47" s="20"/>
      <c r="AV47" s="20"/>
      <c r="AW47" s="20"/>
      <c r="AX47" s="20"/>
      <c r="AY47" s="20"/>
      <c r="AZ47" s="20"/>
      <c r="BA47" s="20"/>
      <c r="BB47" s="20"/>
      <c r="BC47" s="20"/>
      <c r="BD47" s="20"/>
      <c r="BE47" s="20"/>
      <c r="BF47" s="20"/>
      <c r="BG47" s="20"/>
      <c r="BH47" s="20"/>
      <c r="BI47" s="20"/>
      <c r="BJ47" s="20"/>
      <c r="BK47" s="20"/>
      <c r="BL47" s="20"/>
      <c r="BM47" s="20"/>
      <c r="BN47" s="20"/>
      <c r="BO47" s="20"/>
      <c r="BP47" s="20"/>
      <c r="BQ47" s="20"/>
      <c r="BR47" s="20"/>
      <c r="BS47" s="20"/>
      <c r="BT47" s="20"/>
      <c r="BU47" s="20"/>
      <c r="BV47" s="20"/>
      <c r="BW47" s="20"/>
      <c r="BX47" s="20"/>
      <c r="BY47" s="20"/>
      <c r="BZ47" s="20"/>
      <c r="CA47" s="20"/>
      <c r="CB47" s="20"/>
      <c r="CC47" s="20"/>
      <c r="CD47" s="20"/>
      <c r="CE47" s="20"/>
      <c r="CF47" s="20"/>
      <c r="CG47" s="20"/>
      <c r="CH47" s="20"/>
      <c r="CI47" s="20"/>
      <c r="CJ47" s="20"/>
      <c r="CK47" s="20"/>
      <c r="CL47" s="20"/>
      <c r="CM47" s="20"/>
      <c r="CN47" s="20"/>
      <c r="CO47" s="20"/>
      <c r="CP47" s="20"/>
      <c r="CQ47" s="20"/>
      <c r="CR47" s="20"/>
      <c r="CS47" s="20"/>
      <c r="CT47" s="20"/>
      <c r="CU47" s="20"/>
      <c r="CV47" s="20"/>
      <c r="CW47" s="20"/>
      <c r="CX47" s="20"/>
      <c r="CY47" s="20"/>
      <c r="CZ47" s="20"/>
      <c r="DA47" s="20"/>
      <c r="DB47" s="20"/>
      <c r="DC47" s="20"/>
      <c r="DD47" s="20"/>
      <c r="DE47" s="20"/>
      <c r="DF47" s="20"/>
      <c r="DG47" s="20"/>
      <c r="DH47" s="20"/>
      <c r="DI47" s="20"/>
      <c r="DJ47" s="20"/>
      <c r="DK47" s="20"/>
      <c r="DL47" s="20"/>
      <c r="DM47" s="20"/>
      <c r="DN47" s="20"/>
      <c r="DO47" s="20"/>
      <c r="DP47" s="20"/>
      <c r="DQ47" s="20"/>
      <c r="DR47" s="20"/>
      <c r="DS47" s="20"/>
      <c r="DT47" s="20"/>
      <c r="DU47" s="20"/>
      <c r="DV47" s="20"/>
      <c r="DW47" s="20"/>
      <c r="DX47" s="20"/>
      <c r="DY47" s="19"/>
      <c r="DZ47" s="19"/>
      <c r="EA47" s="19"/>
      <c r="EB47" s="20"/>
      <c r="EC47" s="20"/>
      <c r="ED47" s="20"/>
      <c r="EE47" s="20"/>
      <c r="EF47" s="20"/>
      <c r="EG47" s="20"/>
      <c r="EH47" s="20"/>
      <c r="EI47" s="20"/>
      <c r="EJ47" s="20"/>
      <c r="EK47" s="20"/>
      <c r="EL47" s="20"/>
      <c r="EM47" s="20"/>
      <c r="EN47" s="20"/>
      <c r="EO47" s="20"/>
      <c r="EP47" s="20"/>
      <c r="EQ47" s="20"/>
      <c r="ER47" s="20"/>
      <c r="ES47" s="21"/>
      <c r="ET47" s="21"/>
      <c r="EU47" s="21"/>
      <c r="EV47" s="21"/>
      <c r="EW47" s="21"/>
      <c r="EX47" s="20"/>
      <c r="EY47" s="20"/>
      <c r="EZ47" s="20"/>
      <c r="FA47" s="20"/>
      <c r="FB47" s="20"/>
      <c r="FC47" s="20"/>
      <c r="FD47" s="20"/>
      <c r="FE47" s="20"/>
      <c r="FF47" s="20"/>
      <c r="FG47" s="20"/>
      <c r="FH47" s="20"/>
      <c r="FI47" s="20"/>
      <c r="FJ47" s="20"/>
      <c r="FK47" s="20"/>
      <c r="FL47" s="20"/>
      <c r="FM47" s="20"/>
      <c r="FN47" s="20"/>
      <c r="FO47" s="20"/>
      <c r="FP47" s="20"/>
      <c r="FQ47" s="20"/>
      <c r="FR47" s="20"/>
      <c r="FS47" s="20"/>
      <c r="FT47" s="20"/>
      <c r="FU47" s="20"/>
      <c r="FV47" s="20"/>
      <c r="FW47" s="20"/>
      <c r="FX47" s="20"/>
      <c r="FY47" s="20"/>
      <c r="FZ47" s="20"/>
      <c r="GA47" s="20"/>
      <c r="GB47" s="20"/>
      <c r="GC47" s="20"/>
      <c r="GD47" s="20"/>
      <c r="GE47" s="20"/>
      <c r="GF47" s="20"/>
      <c r="GG47" s="20"/>
      <c r="GH47" s="20"/>
      <c r="GI47" s="20"/>
      <c r="GJ47" s="20"/>
      <c r="GK47" s="20"/>
      <c r="GL47" s="20"/>
      <c r="GM47" s="20"/>
      <c r="GN47" s="20"/>
      <c r="GO47" s="20"/>
      <c r="GP47" s="20"/>
      <c r="GQ47" s="20"/>
      <c r="GR47" s="20"/>
      <c r="GS47" s="20"/>
      <c r="GT47" s="20"/>
      <c r="GU47" s="20"/>
      <c r="GV47" s="20"/>
      <c r="GW47" s="20"/>
      <c r="GX47" s="20"/>
      <c r="GY47" s="20"/>
      <c r="GZ47" s="20"/>
      <c r="HA47" s="20"/>
      <c r="HB47" s="20"/>
      <c r="HC47" s="20"/>
      <c r="HD47" s="20"/>
      <c r="HE47" s="20"/>
      <c r="HF47" s="20"/>
      <c r="HG47" s="20"/>
      <c r="HH47" s="20"/>
      <c r="HI47" s="20"/>
      <c r="HJ47" s="20"/>
      <c r="HK47" s="20"/>
      <c r="HL47" s="20"/>
      <c r="HM47" s="20"/>
      <c r="HN47" s="20"/>
      <c r="HO47" s="20"/>
      <c r="HP47" s="20"/>
      <c r="HQ47" s="20"/>
      <c r="HR47" s="20"/>
      <c r="HS47" s="20"/>
      <c r="HT47" s="20"/>
      <c r="HU47" s="20"/>
      <c r="HV47" s="20"/>
      <c r="HW47" s="20"/>
      <c r="HX47" s="20"/>
      <c r="HY47" s="20"/>
      <c r="HZ47" s="20"/>
      <c r="IA47" s="20"/>
      <c r="IB47" s="20"/>
      <c r="IC47" s="20"/>
      <c r="ID47" s="20"/>
      <c r="IE47" s="20"/>
      <c r="IF47" s="20"/>
      <c r="IG47" s="20"/>
      <c r="IH47" s="20"/>
      <c r="II47" s="20"/>
      <c r="IJ47" s="20"/>
      <c r="IK47" s="20"/>
      <c r="IL47" s="20"/>
      <c r="IM47" s="20"/>
      <c r="IN47" s="20"/>
      <c r="IO47" s="20"/>
      <c r="IP47" s="20"/>
      <c r="IQ47" s="20"/>
      <c r="IR47" s="20"/>
      <c r="IS47" s="20"/>
      <c r="IT47" s="20"/>
      <c r="IU47" s="20"/>
      <c r="IV47" s="20"/>
    </row>
    <row r="48" spans="1:256">
      <c r="A48" s="35"/>
      <c r="B48" s="35"/>
      <c r="C48" s="35"/>
      <c r="D48" s="36"/>
      <c r="E48" s="35"/>
      <c r="F48" s="35"/>
      <c r="G48" s="35"/>
      <c r="H48" s="35"/>
      <c r="I48" s="35"/>
      <c r="J48" s="35"/>
      <c r="K48" s="35"/>
      <c r="L48" s="35"/>
      <c r="M48" s="35"/>
      <c r="N48" s="20"/>
      <c r="O48" s="19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L48" s="20"/>
      <c r="AM48" s="20"/>
      <c r="AN48" s="20"/>
      <c r="AO48" s="20"/>
      <c r="AP48" s="20"/>
      <c r="AQ48" s="20"/>
      <c r="AR48" s="20"/>
      <c r="AS48" s="20"/>
      <c r="AT48" s="20"/>
      <c r="AU48" s="20"/>
      <c r="AV48" s="20"/>
      <c r="AW48" s="20"/>
      <c r="AX48" s="20"/>
      <c r="AY48" s="20"/>
      <c r="AZ48" s="20"/>
      <c r="BA48" s="20"/>
      <c r="BB48" s="20"/>
      <c r="BC48" s="20"/>
      <c r="BD48" s="20"/>
      <c r="BE48" s="20"/>
      <c r="BF48" s="20"/>
      <c r="BG48" s="20"/>
      <c r="BH48" s="20"/>
      <c r="BI48" s="20"/>
      <c r="BJ48" s="20"/>
      <c r="BK48" s="20"/>
      <c r="BL48" s="20"/>
      <c r="BM48" s="20"/>
      <c r="BN48" s="20"/>
      <c r="BO48" s="20"/>
      <c r="BP48" s="20"/>
      <c r="BQ48" s="20"/>
      <c r="BR48" s="20"/>
      <c r="BS48" s="20"/>
      <c r="BT48" s="20"/>
      <c r="BU48" s="20"/>
      <c r="BV48" s="20"/>
      <c r="BW48" s="20"/>
      <c r="BX48" s="20"/>
      <c r="BY48" s="20"/>
      <c r="BZ48" s="20"/>
      <c r="CA48" s="20"/>
      <c r="CB48" s="20"/>
      <c r="CC48" s="20"/>
      <c r="CD48" s="20"/>
      <c r="CE48" s="20"/>
      <c r="CF48" s="20"/>
      <c r="CG48" s="20"/>
      <c r="CH48" s="20"/>
      <c r="CI48" s="20"/>
      <c r="CJ48" s="20"/>
      <c r="CK48" s="20"/>
      <c r="CL48" s="20"/>
      <c r="CM48" s="20"/>
      <c r="CN48" s="20"/>
      <c r="CO48" s="20"/>
      <c r="CP48" s="20"/>
      <c r="CQ48" s="20"/>
      <c r="CR48" s="20"/>
      <c r="CS48" s="20"/>
      <c r="CT48" s="20"/>
      <c r="CU48" s="20"/>
      <c r="CV48" s="20"/>
      <c r="CW48" s="20"/>
      <c r="CX48" s="20"/>
      <c r="CY48" s="20"/>
      <c r="CZ48" s="20"/>
      <c r="DA48" s="20"/>
      <c r="DB48" s="20"/>
      <c r="DC48" s="20"/>
      <c r="DD48" s="20"/>
      <c r="DE48" s="20"/>
      <c r="DF48" s="20"/>
      <c r="DG48" s="20"/>
      <c r="DH48" s="20"/>
      <c r="DI48" s="20"/>
      <c r="DJ48" s="20"/>
      <c r="DK48" s="20"/>
      <c r="DL48" s="20"/>
      <c r="DM48" s="20"/>
      <c r="DN48" s="20"/>
      <c r="DO48" s="20"/>
      <c r="DP48" s="20"/>
      <c r="DQ48" s="20"/>
      <c r="DR48" s="20"/>
      <c r="DS48" s="20"/>
      <c r="DT48" s="20"/>
      <c r="DU48" s="20"/>
      <c r="DV48" s="20"/>
      <c r="DW48" s="20"/>
      <c r="DX48" s="20"/>
      <c r="DY48" s="19"/>
      <c r="DZ48" s="19"/>
      <c r="EA48" s="19"/>
      <c r="EB48" s="20"/>
      <c r="EC48" s="20"/>
      <c r="ED48" s="20"/>
      <c r="EE48" s="20"/>
      <c r="EF48" s="20"/>
      <c r="EG48" s="20"/>
      <c r="EH48" s="20"/>
      <c r="EI48" s="20"/>
      <c r="EJ48" s="20"/>
      <c r="EK48" s="20"/>
      <c r="EL48" s="20"/>
      <c r="EM48" s="20"/>
      <c r="EN48" s="20"/>
      <c r="EO48" s="20"/>
      <c r="EP48" s="20"/>
      <c r="EQ48" s="20"/>
      <c r="ER48" s="20"/>
      <c r="ES48" s="21"/>
      <c r="ET48" s="21"/>
      <c r="EU48" s="21"/>
      <c r="EV48" s="21"/>
      <c r="EW48" s="21"/>
      <c r="EX48" s="20"/>
      <c r="EY48" s="20"/>
      <c r="EZ48" s="20"/>
      <c r="FA48" s="20"/>
      <c r="FB48" s="20"/>
      <c r="FC48" s="20"/>
      <c r="FD48" s="20"/>
      <c r="FE48" s="20"/>
      <c r="FF48" s="20"/>
      <c r="FG48" s="20"/>
      <c r="FH48" s="20"/>
      <c r="FI48" s="20"/>
      <c r="FJ48" s="20"/>
      <c r="FK48" s="20"/>
      <c r="FL48" s="20"/>
      <c r="FM48" s="20"/>
      <c r="FN48" s="20"/>
      <c r="FO48" s="20"/>
      <c r="FP48" s="20"/>
      <c r="FQ48" s="20"/>
      <c r="FR48" s="20"/>
      <c r="FS48" s="20"/>
      <c r="FT48" s="20"/>
      <c r="FU48" s="20"/>
      <c r="FV48" s="20"/>
      <c r="FW48" s="20"/>
      <c r="FX48" s="20"/>
      <c r="FY48" s="20"/>
      <c r="FZ48" s="20"/>
      <c r="GA48" s="20"/>
      <c r="GB48" s="20"/>
      <c r="GC48" s="20"/>
      <c r="GD48" s="20"/>
      <c r="GE48" s="20"/>
      <c r="GF48" s="20"/>
      <c r="GG48" s="20"/>
      <c r="GH48" s="20"/>
      <c r="GI48" s="20"/>
      <c r="GJ48" s="20"/>
      <c r="GK48" s="20"/>
      <c r="GL48" s="20"/>
      <c r="GM48" s="20"/>
      <c r="GN48" s="20"/>
      <c r="GO48" s="20"/>
      <c r="GP48" s="20"/>
      <c r="GQ48" s="20"/>
      <c r="GR48" s="20"/>
      <c r="GS48" s="20"/>
      <c r="GT48" s="20"/>
      <c r="GU48" s="20"/>
      <c r="GV48" s="20"/>
      <c r="GW48" s="20"/>
      <c r="GX48" s="20"/>
      <c r="GY48" s="20"/>
      <c r="GZ48" s="20"/>
      <c r="HA48" s="20"/>
      <c r="HB48" s="20"/>
      <c r="HC48" s="20"/>
      <c r="HD48" s="20"/>
      <c r="HE48" s="20"/>
      <c r="HF48" s="20"/>
      <c r="HG48" s="20"/>
      <c r="HH48" s="20"/>
      <c r="HI48" s="20"/>
      <c r="HJ48" s="20"/>
      <c r="HK48" s="20"/>
      <c r="HL48" s="20"/>
      <c r="HM48" s="20"/>
      <c r="HN48" s="20"/>
      <c r="HO48" s="20"/>
      <c r="HP48" s="20"/>
      <c r="HQ48" s="20"/>
      <c r="HR48" s="20"/>
      <c r="HS48" s="20"/>
      <c r="HT48" s="20"/>
      <c r="HU48" s="20"/>
      <c r="HV48" s="20"/>
      <c r="HW48" s="20"/>
      <c r="HX48" s="20"/>
      <c r="HY48" s="20"/>
      <c r="HZ48" s="20"/>
      <c r="IA48" s="20"/>
      <c r="IB48" s="20"/>
      <c r="IC48" s="20"/>
      <c r="ID48" s="20"/>
      <c r="IE48" s="20"/>
      <c r="IF48" s="20"/>
      <c r="IG48" s="20"/>
      <c r="IH48" s="20"/>
      <c r="II48" s="20"/>
      <c r="IJ48" s="20"/>
      <c r="IK48" s="20"/>
      <c r="IL48" s="20"/>
      <c r="IM48" s="20"/>
      <c r="IN48" s="20"/>
      <c r="IO48" s="20"/>
      <c r="IP48" s="20"/>
      <c r="IQ48" s="20"/>
      <c r="IR48" s="20"/>
      <c r="IS48" s="20"/>
      <c r="IT48" s="20"/>
      <c r="IU48" s="20"/>
      <c r="IV48" s="20"/>
    </row>
    <row r="49" spans="1:256">
      <c r="A49" s="35"/>
      <c r="B49" s="35"/>
      <c r="C49" s="35"/>
      <c r="D49" s="36"/>
      <c r="E49" s="35"/>
      <c r="F49" s="35"/>
      <c r="G49" s="35"/>
      <c r="H49" s="35"/>
      <c r="I49" s="35"/>
      <c r="J49" s="35"/>
      <c r="K49" s="35"/>
      <c r="L49" s="35"/>
      <c r="M49" s="35"/>
      <c r="N49" s="20"/>
      <c r="O49" s="19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L49" s="20"/>
      <c r="AM49" s="20"/>
      <c r="AN49" s="20"/>
      <c r="AO49" s="20"/>
      <c r="AP49" s="20"/>
      <c r="AQ49" s="20"/>
      <c r="AR49" s="20"/>
      <c r="AS49" s="20"/>
      <c r="AT49" s="20"/>
      <c r="AU49" s="20"/>
      <c r="AV49" s="20"/>
      <c r="AW49" s="20"/>
      <c r="AX49" s="20"/>
      <c r="AY49" s="20"/>
      <c r="AZ49" s="20"/>
      <c r="BA49" s="20"/>
      <c r="BB49" s="20"/>
      <c r="BC49" s="20"/>
      <c r="BD49" s="20"/>
      <c r="BE49" s="20"/>
      <c r="BF49" s="20"/>
      <c r="BG49" s="20"/>
      <c r="BH49" s="20"/>
      <c r="BI49" s="20"/>
      <c r="BJ49" s="20"/>
      <c r="BK49" s="20"/>
      <c r="BL49" s="20"/>
      <c r="BM49" s="20"/>
      <c r="BN49" s="20"/>
      <c r="BO49" s="20"/>
      <c r="BP49" s="20"/>
      <c r="BQ49" s="20"/>
      <c r="BR49" s="20"/>
      <c r="BS49" s="20"/>
      <c r="BT49" s="20"/>
      <c r="BU49" s="20"/>
      <c r="BV49" s="20"/>
      <c r="BW49" s="20"/>
      <c r="BX49" s="20"/>
      <c r="BY49" s="20"/>
      <c r="BZ49" s="20"/>
      <c r="CA49" s="20"/>
      <c r="CB49" s="20"/>
      <c r="CC49" s="20"/>
      <c r="CD49" s="20"/>
      <c r="CE49" s="20"/>
      <c r="CF49" s="20"/>
      <c r="CG49" s="20"/>
      <c r="CH49" s="20"/>
      <c r="CI49" s="20"/>
      <c r="CJ49" s="20"/>
      <c r="CK49" s="20"/>
      <c r="CL49" s="20"/>
      <c r="CM49" s="20"/>
      <c r="CN49" s="20"/>
      <c r="CO49" s="20"/>
      <c r="CP49" s="20"/>
      <c r="CQ49" s="20"/>
      <c r="CR49" s="20"/>
      <c r="CS49" s="20"/>
      <c r="CT49" s="20"/>
      <c r="CU49" s="20"/>
      <c r="CV49" s="20"/>
      <c r="CW49" s="20"/>
      <c r="CX49" s="20"/>
      <c r="CY49" s="20"/>
      <c r="CZ49" s="20"/>
      <c r="DA49" s="20"/>
      <c r="DB49" s="20"/>
      <c r="DC49" s="20"/>
      <c r="DD49" s="20"/>
      <c r="DE49" s="20"/>
      <c r="DF49" s="20"/>
      <c r="DG49" s="20"/>
      <c r="DH49" s="20"/>
      <c r="DI49" s="20"/>
      <c r="DJ49" s="20"/>
      <c r="DK49" s="20"/>
      <c r="DL49" s="20"/>
      <c r="DM49" s="20"/>
      <c r="DN49" s="20"/>
      <c r="DO49" s="20"/>
      <c r="DP49" s="20"/>
      <c r="DQ49" s="20"/>
      <c r="DR49" s="20"/>
      <c r="DS49" s="20"/>
      <c r="DT49" s="20"/>
      <c r="DU49" s="20"/>
      <c r="DV49" s="20"/>
      <c r="DW49" s="20"/>
      <c r="DX49" s="20"/>
      <c r="DY49" s="19"/>
      <c r="DZ49" s="19"/>
      <c r="EA49" s="19"/>
      <c r="EB49" s="20"/>
      <c r="EC49" s="20"/>
      <c r="ED49" s="20"/>
      <c r="EE49" s="20"/>
      <c r="EF49" s="20"/>
      <c r="EG49" s="20"/>
      <c r="EH49" s="20"/>
      <c r="EI49" s="20"/>
      <c r="EJ49" s="20"/>
      <c r="EK49" s="20"/>
      <c r="EL49" s="20"/>
      <c r="EM49" s="20"/>
      <c r="EN49" s="20"/>
      <c r="EO49" s="20"/>
      <c r="EP49" s="20"/>
      <c r="EQ49" s="20"/>
      <c r="ER49" s="20"/>
      <c r="ES49" s="21"/>
      <c r="ET49" s="21"/>
      <c r="EU49" s="21"/>
      <c r="EV49" s="21"/>
      <c r="EW49" s="21"/>
      <c r="EX49" s="20"/>
      <c r="EY49" s="20"/>
      <c r="EZ49" s="20"/>
      <c r="FA49" s="20"/>
      <c r="FB49" s="20"/>
      <c r="FC49" s="20"/>
      <c r="FD49" s="20"/>
      <c r="FE49" s="20"/>
      <c r="FF49" s="20"/>
      <c r="FG49" s="20"/>
      <c r="FH49" s="20"/>
      <c r="FI49" s="20"/>
      <c r="FJ49" s="20"/>
      <c r="FK49" s="20"/>
      <c r="FL49" s="20"/>
      <c r="FM49" s="20"/>
      <c r="FN49" s="20"/>
      <c r="FO49" s="20"/>
      <c r="FP49" s="20"/>
      <c r="FQ49" s="20"/>
      <c r="FR49" s="20"/>
      <c r="FS49" s="20"/>
      <c r="FT49" s="20"/>
      <c r="FU49" s="20"/>
      <c r="FV49" s="20"/>
      <c r="FW49" s="20"/>
      <c r="FX49" s="20"/>
      <c r="FY49" s="20"/>
      <c r="FZ49" s="20"/>
      <c r="GA49" s="20"/>
      <c r="GB49" s="20"/>
      <c r="GC49" s="20"/>
      <c r="GD49" s="20"/>
      <c r="GE49" s="20"/>
      <c r="GF49" s="20"/>
      <c r="GG49" s="20"/>
      <c r="GH49" s="20"/>
      <c r="GI49" s="20"/>
      <c r="GJ49" s="20"/>
      <c r="GK49" s="20"/>
      <c r="GL49" s="20"/>
      <c r="GM49" s="20"/>
      <c r="GN49" s="20"/>
      <c r="GO49" s="20"/>
      <c r="GP49" s="20"/>
      <c r="GQ49" s="20"/>
      <c r="GR49" s="20"/>
      <c r="GS49" s="20"/>
      <c r="GT49" s="20"/>
      <c r="GU49" s="20"/>
      <c r="GV49" s="20"/>
      <c r="GW49" s="20"/>
      <c r="GX49" s="20"/>
      <c r="GY49" s="20"/>
      <c r="GZ49" s="20"/>
      <c r="HA49" s="20"/>
      <c r="HB49" s="20"/>
      <c r="HC49" s="20"/>
      <c r="HD49" s="20"/>
      <c r="HE49" s="20"/>
      <c r="HF49" s="20"/>
      <c r="HG49" s="20"/>
      <c r="HH49" s="20"/>
      <c r="HI49" s="20"/>
      <c r="HJ49" s="20"/>
      <c r="HK49" s="20"/>
      <c r="HL49" s="20"/>
      <c r="HM49" s="20"/>
      <c r="HN49" s="20"/>
      <c r="HO49" s="20"/>
      <c r="HP49" s="20"/>
      <c r="HQ49" s="20"/>
      <c r="HR49" s="20"/>
      <c r="HS49" s="20"/>
      <c r="HT49" s="20"/>
      <c r="HU49" s="20"/>
      <c r="HV49" s="20"/>
      <c r="HW49" s="20"/>
      <c r="HX49" s="20"/>
      <c r="HY49" s="20"/>
      <c r="HZ49" s="20"/>
      <c r="IA49" s="20"/>
      <c r="IB49" s="20"/>
      <c r="IC49" s="20"/>
      <c r="ID49" s="20"/>
      <c r="IE49" s="20"/>
      <c r="IF49" s="20"/>
      <c r="IG49" s="20"/>
      <c r="IH49" s="20"/>
      <c r="II49" s="20"/>
      <c r="IJ49" s="20"/>
      <c r="IK49" s="20"/>
      <c r="IL49" s="20"/>
      <c r="IM49" s="20"/>
      <c r="IN49" s="20"/>
      <c r="IO49" s="20"/>
      <c r="IP49" s="20"/>
      <c r="IQ49" s="20"/>
      <c r="IR49" s="20"/>
      <c r="IS49" s="20"/>
      <c r="IT49" s="20"/>
      <c r="IU49" s="20"/>
      <c r="IV49" s="20"/>
    </row>
  </sheetData>
  <sheetProtection formatCells="0" formatColumns="0" formatRows="0" insertColumns="0" insertRows="0" insertHyperlinks="0" deleteColumns="0" deleteRows="0" autoFilter="0" pivotTables="0"/>
  <mergeCells count="23">
    <mergeCell ref="H8:H10"/>
    <mergeCell ref="I8:J8"/>
    <mergeCell ref="K8:L8"/>
    <mergeCell ref="C8:C10"/>
    <mergeCell ref="E8:E10"/>
    <mergeCell ref="D8:D10"/>
    <mergeCell ref="N1:N4"/>
    <mergeCell ref="A5:M5"/>
    <mergeCell ref="N8:N10"/>
    <mergeCell ref="I9:I10"/>
    <mergeCell ref="J9:J10"/>
    <mergeCell ref="K9:K10"/>
    <mergeCell ref="L9:L10"/>
    <mergeCell ref="A2:M2"/>
    <mergeCell ref="F8:F10"/>
    <mergeCell ref="A6:M6"/>
    <mergeCell ref="A3:M3"/>
    <mergeCell ref="G8:G10"/>
    <mergeCell ref="A4:E4"/>
    <mergeCell ref="H4:M4"/>
    <mergeCell ref="M8:M10"/>
    <mergeCell ref="A8:A10"/>
    <mergeCell ref="B8:B10"/>
  </mergeCells>
  <phoneticPr fontId="23" type="noConversion"/>
  <dataValidations count="2">
    <dataValidation type="decimal" errorStyle="warning" allowBlank="1" showInputMessage="1" showErrorMessage="1" error="Укажите правильно занимаемое мотокроссменом место_x000a_Место должно быть  от 1 до 60" sqref="J11:K39">
      <formula1>1</formula1>
      <formula2>60</formula2>
    </dataValidation>
    <dataValidation type="whole" errorStyle="warning" showInputMessage="1" showErrorMessage="1" error="Укажите правильно занимаемое мотокроссменом место_x000a_Место должно быть  от 1 до 60" sqref="L11:L39">
      <formula1>1</formula1>
      <formula2>60</formula2>
    </dataValidation>
  </dataValidations>
  <printOptions horizontalCentered="1"/>
  <pageMargins left="0.59055118110236227" right="0.19685039370078741" top="0.19685039370078741" bottom="0.19685039370078741" header="0" footer="0"/>
  <pageSetup paperSize="9" scale="17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Список допущенных участников</vt:lpstr>
      <vt:lpstr>Е1</vt:lpstr>
      <vt:lpstr>Е2</vt:lpstr>
      <vt:lpstr>Е3</vt:lpstr>
      <vt:lpstr>ХОББИ</vt:lpstr>
      <vt:lpstr>Абсолют</vt:lpstr>
      <vt:lpstr>Абсолют!Print_Area</vt:lpstr>
      <vt:lpstr>Е1!Print_Area</vt:lpstr>
      <vt:lpstr>Е2!Print_Area</vt:lpstr>
      <vt:lpstr>Е3!Print_Area</vt:lpstr>
      <vt:lpstr>'Список допущенных участников'!Print_Area</vt:lpstr>
      <vt:lpstr>ХОББИ!Print_Area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Ankost</cp:lastModifiedBy>
  <cp:lastPrinted>2015-04-11T16:21:38Z</cp:lastPrinted>
  <dcterms:created xsi:type="dcterms:W3CDTF">1996-10-08T23:32:33Z</dcterms:created>
  <dcterms:modified xsi:type="dcterms:W3CDTF">2015-04-14T05:48:48Z</dcterms:modified>
</cp:coreProperties>
</file>